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9440" windowHeight="7320"/>
  </bookViews>
  <sheets>
    <sheet name="新回答シート (児手児扶)" sheetId="2" r:id="rId1"/>
  </sheets>
  <externalReferences>
    <externalReference r:id="rId2"/>
    <externalReference r:id="rId3"/>
  </externalReferences>
  <definedNames>
    <definedName name="_65歳以上" localSheetId="0">#REF!</definedName>
    <definedName name="CD">[1]INPUT!$E$53:$F$70</definedName>
    <definedName name="CDB">[1]INPUT!$E$80:$H$85</definedName>
    <definedName name="_xlnm.Print_Area" localSheetId="0">'新回答シート (児手児扶)'!$A$1:$H$33</definedName>
    <definedName name="老健資格20080116" localSheetId="0">#REF!</definedName>
  </definedNames>
  <calcPr calcId="145621"/>
</workbook>
</file>

<file path=xl/calcChain.xml><?xml version="1.0" encoding="utf-8"?>
<calcChain xmlns="http://schemas.openxmlformats.org/spreadsheetml/2006/main">
  <c r="D7" i="2" l="1"/>
  <c r="D6" i="2"/>
  <c r="D5" i="2"/>
  <c r="D4" i="2"/>
  <c r="D3" i="2"/>
  <c r="G3" i="2"/>
  <c r="I14" i="2"/>
  <c r="N18" i="2"/>
  <c r="N19" i="2"/>
  <c r="N17" i="2"/>
  <c r="N16" i="2"/>
  <c r="O19" i="2"/>
  <c r="I19" i="2"/>
  <c r="I17" i="2"/>
  <c r="O17" i="2"/>
  <c r="I16" i="2"/>
  <c r="I12" i="2"/>
  <c r="N13" i="2"/>
  <c r="N14" i="2"/>
  <c r="O13" i="2"/>
  <c r="B29" i="2" l="1"/>
  <c r="N12" i="2"/>
  <c r="N11" i="2"/>
  <c r="I11" i="2"/>
  <c r="I13" i="2"/>
  <c r="O11" i="2"/>
  <c r="B25" i="2" s="1"/>
  <c r="O12" i="2"/>
  <c r="B28" i="2" l="1"/>
  <c r="O23" i="2"/>
  <c r="N23" i="2"/>
  <c r="I23" i="2"/>
  <c r="O21" i="2"/>
  <c r="N21" i="2"/>
  <c r="I21" i="2"/>
  <c r="I20" i="2"/>
  <c r="N24" i="2" l="1"/>
  <c r="L24" i="2" l="1"/>
  <c r="J24" i="2"/>
  <c r="B24" i="2" s="1"/>
  <c r="G1" i="2" l="1"/>
  <c r="S2" i="2" l="1"/>
  <c r="G2" i="2" s="1"/>
</calcChain>
</file>

<file path=xl/sharedStrings.xml><?xml version="1.0" encoding="utf-8"?>
<sst xmlns="http://schemas.openxmlformats.org/spreadsheetml/2006/main" count="41" uniqueCount="36">
  <si>
    <t>対象者</t>
    <rPh sb="0" eb="3">
      <t>タイショウシャ</t>
    </rPh>
    <phoneticPr fontId="1"/>
  </si>
  <si>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</si>
  <si>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</si>
  <si>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No.</t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</si>
  <si>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</si>
  <si>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</si>
  <si>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</si>
  <si>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</si>
  <si>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</si>
  <si>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生年月日</t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</si>
  <si>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</si>
  <si>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</si>
  <si>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</si>
  <si>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コメント１</t>
    <phoneticPr fontId="1"/>
  </si>
  <si>
    <t>フラグ１</t>
    <phoneticPr fontId="1"/>
  </si>
  <si>
    <t>フラグ２</t>
    <phoneticPr fontId="1"/>
  </si>
  <si>
    <t>フラグ３</t>
    <phoneticPr fontId="1"/>
  </si>
  <si>
    <t>フラグ４</t>
    <phoneticPr fontId="1"/>
  </si>
  <si>
    <t>ワンストップ</t>
    <phoneticPr fontId="1"/>
  </si>
  <si>
    <t>必要書類</t>
    <rPh sb="0" eb="2">
      <t>ヒツヨウ</t>
    </rPh>
    <rPh sb="2" eb="4">
      <t>ショルイ</t>
    </rPh>
    <phoneticPr fontId="1"/>
  </si>
  <si>
    <t>対応窓口</t>
    <rPh sb="0" eb="2">
      <t>タイオウ</t>
    </rPh>
    <rPh sb="2" eb="4">
      <t>マドグチ</t>
    </rPh>
    <phoneticPr fontId="1"/>
  </si>
  <si>
    <t>必要な届等</t>
    <rPh sb="0" eb="2">
      <t>ヒツヨウ</t>
    </rPh>
    <rPh sb="3" eb="4">
      <t>トドケ</t>
    </rPh>
    <rPh sb="4" eb="5">
      <t>トウ</t>
    </rPh>
    <phoneticPr fontId="1"/>
  </si>
  <si>
    <t>コーナーへの回答</t>
    <rPh sb="6" eb="8">
      <t>カイトウ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</si>
  <si>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</si>
  <si>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</si>
  <si>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こども死亡</t>
    <rPh sb="3" eb="5">
      <t>シボウ</t>
    </rPh>
    <phoneticPr fontId="1"/>
  </si>
  <si>
    <t>減額・消滅</t>
    <rPh sb="0" eb="2">
      <t>ゲンガク</t>
    </rPh>
    <rPh sb="3" eb="5">
      <t>ショウメツ</t>
    </rPh>
    <phoneticPr fontId="1"/>
  </si>
  <si>
    <t>養育者死亡</t>
    <rPh sb="0" eb="3">
      <t>ヨウイクシャ</t>
    </rPh>
    <rPh sb="3" eb="5">
      <t>シボウ</t>
    </rPh>
    <phoneticPr fontId="1"/>
  </si>
  <si>
    <t>児手</t>
    <rPh sb="0" eb="1">
      <t>ジ</t>
    </rPh>
    <rPh sb="1" eb="2">
      <t>テ</t>
    </rPh>
    <phoneticPr fontId="1"/>
  </si>
  <si>
    <t>児扶</t>
    <rPh sb="0" eb="1">
      <t>ジ</t>
    </rPh>
    <rPh sb="1" eb="2">
      <t>タケ</t>
    </rPh>
    <phoneticPr fontId="1"/>
  </si>
  <si>
    <t>対象者</t>
    <rPh sb="0" eb="2">
      <t>タイショウ</t>
    </rPh>
    <rPh sb="2" eb="3">
      <t>シャ</t>
    </rPh>
    <phoneticPr fontId="1"/>
  </si>
  <si>
    <t>受給者</t>
    <rPh sb="0" eb="3">
      <t>ジュキュウシャ</t>
    </rPh>
    <phoneticPr fontId="1"/>
  </si>
  <si>
    <t>認定請求</t>
    <rPh sb="0" eb="2">
      <t>ニンテイ</t>
    </rPh>
    <rPh sb="2" eb="4">
      <t>セイキュウ</t>
    </rPh>
    <phoneticPr fontId="1"/>
  </si>
  <si>
    <t>保護者死亡</t>
    <rPh sb="0" eb="3">
      <t>ホゴシャ</t>
    </rPh>
    <rPh sb="3" eb="5">
      <t>シボウ</t>
    </rPh>
    <phoneticPr fontId="1"/>
  </si>
  <si>
    <t>児童死亡</t>
    <rPh sb="0" eb="2">
      <t>ジドウ</t>
    </rPh>
    <rPh sb="2" eb="4">
      <t>シボウ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</si>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</sst>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2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6"/>
      <name val="Meiryo UI"/>
      <family val="3"/>
      <charset val="128"/>
    </font>
    <font>
      <sz val="9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13" xfId="0" applyFont="1" applyBorder="1" applyAlignment="1">
      <alignment horizontal="justify" vertical="center"/>
    </xf>
    <xf numFmtId="0" fontId="4" fillId="0" borderId="16" xfId="0" applyFont="1" applyBorder="1" applyAlignment="1">
      <alignment vertical="center"/>
    </xf>
    <xf numFmtId="0" fontId="10" fillId="0" borderId="0" xfId="0" applyFont="1">
      <alignment vertical="center"/>
    </xf>
    <xf numFmtId="0" fontId="4" fillId="0" borderId="18" xfId="0" applyFont="1" applyBorder="1" applyAlignment="1">
      <alignment horizontal="justify" vertical="center"/>
    </xf>
    <xf numFmtId="0" fontId="4" fillId="0" borderId="21" xfId="0" applyFont="1" applyBorder="1" applyAlignment="1">
      <alignment horizontal="justify" vertical="center"/>
    </xf>
    <xf numFmtId="0" fontId="4" fillId="0" borderId="17" xfId="0" applyFont="1" applyBorder="1" applyAlignment="1">
      <alignment horizontal="justify" vertical="center"/>
    </xf>
    <xf numFmtId="0" fontId="4" fillId="0" borderId="24" xfId="0" applyFont="1" applyBorder="1" applyAlignment="1">
      <alignment horizontal="justify" vertical="center"/>
    </xf>
    <xf numFmtId="0" fontId="11" fillId="0" borderId="4" xfId="0" applyFont="1" applyFill="1" applyBorder="1" applyAlignment="1">
      <alignment horizontal="center" vertical="center"/>
    </xf>
    <xf numFmtId="0" fontId="4" fillId="0" borderId="29" xfId="0" applyFont="1" applyFill="1" applyBorder="1">
      <alignment vertical="center"/>
    </xf>
    <xf numFmtId="0" fontId="4" fillId="0" borderId="30" xfId="0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1" fillId="0" borderId="30" xfId="0" applyFont="1" applyFill="1" applyBorder="1" applyAlignment="1">
      <alignment horizontal="right" vertical="center"/>
    </xf>
    <xf numFmtId="0" fontId="9" fillId="0" borderId="32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right" vertical="center"/>
    </xf>
    <xf numFmtId="0" fontId="9" fillId="0" borderId="34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4" fillId="0" borderId="36" xfId="0" applyFont="1" applyFill="1" applyBorder="1" applyAlignment="1">
      <alignment horizontal="left" vertical="center"/>
    </xf>
    <xf numFmtId="0" fontId="11" fillId="0" borderId="37" xfId="0" applyFont="1" applyFill="1" applyBorder="1" applyAlignment="1">
      <alignment horizontal="right" vertical="center"/>
    </xf>
    <xf numFmtId="0" fontId="9" fillId="0" borderId="38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right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left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left" vertical="center"/>
    </xf>
    <xf numFmtId="0" fontId="13" fillId="0" borderId="46" xfId="0" applyFont="1" applyFill="1" applyBorder="1" applyAlignment="1">
      <alignment horizontal="center" vertical="center"/>
    </xf>
    <xf numFmtId="0" fontId="13" fillId="0" borderId="4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right" vertical="center"/>
    </xf>
    <xf numFmtId="0" fontId="9" fillId="0" borderId="43" xfId="0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right" vertical="center"/>
    </xf>
    <xf numFmtId="0" fontId="5" fillId="2" borderId="48" xfId="0" applyFont="1" applyFill="1" applyBorder="1">
      <alignment vertical="center"/>
    </xf>
    <xf numFmtId="0" fontId="4" fillId="0" borderId="50" xfId="0" applyFont="1" applyFill="1" applyBorder="1">
      <alignment vertical="center"/>
    </xf>
    <xf numFmtId="0" fontId="17" fillId="0" borderId="51" xfId="0" applyFont="1" applyFill="1" applyBorder="1">
      <alignment vertical="center"/>
    </xf>
    <xf numFmtId="176" fontId="4" fillId="0" borderId="51" xfId="0" applyNumberFormat="1" applyFont="1" applyFill="1" applyBorder="1" applyAlignment="1">
      <alignment horizontal="center" vertical="center"/>
    </xf>
    <xf numFmtId="176" fontId="4" fillId="0" borderId="5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3" xfId="0" applyFont="1" applyFill="1" applyBorder="1">
      <alignment vertical="center"/>
    </xf>
    <xf numFmtId="0" fontId="4" fillId="0" borderId="54" xfId="0" applyFont="1" applyFill="1" applyBorder="1" applyAlignment="1">
      <alignment horizontal="left" vertical="center"/>
    </xf>
    <xf numFmtId="0" fontId="17" fillId="0" borderId="54" xfId="0" applyFont="1" applyFill="1" applyBorder="1" applyAlignment="1">
      <alignment horizontal="left" vertical="center"/>
    </xf>
    <xf numFmtId="176" fontId="4" fillId="0" borderId="54" xfId="0" applyNumberFormat="1" applyFont="1" applyFill="1" applyBorder="1" applyAlignment="1">
      <alignment horizontal="left" vertical="center"/>
    </xf>
    <xf numFmtId="176" fontId="4" fillId="0" borderId="55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vertical="top"/>
    </xf>
    <xf numFmtId="0" fontId="9" fillId="0" borderId="30" xfId="0" applyFont="1" applyFill="1" applyBorder="1" applyAlignment="1">
      <alignment vertical="top"/>
    </xf>
    <xf numFmtId="0" fontId="9" fillId="0" borderId="12" xfId="0" applyFont="1" applyFill="1" applyBorder="1" applyAlignment="1">
      <alignment vertical="top"/>
    </xf>
    <xf numFmtId="0" fontId="4" fillId="0" borderId="56" xfId="0" applyFont="1" applyFill="1" applyBorder="1" applyAlignment="1">
      <alignment vertical="center"/>
    </xf>
    <xf numFmtId="0" fontId="6" fillId="0" borderId="0" xfId="0" applyFont="1">
      <alignment vertical="center"/>
    </xf>
    <xf numFmtId="0" fontId="4" fillId="0" borderId="57" xfId="0" applyFont="1" applyFill="1" applyBorder="1" applyAlignment="1">
      <alignment vertical="center"/>
    </xf>
    <xf numFmtId="0" fontId="14" fillId="0" borderId="64" xfId="0" applyFont="1" applyFill="1" applyBorder="1" applyAlignment="1">
      <alignment horizontal="left" vertical="center"/>
    </xf>
    <xf numFmtId="0" fontId="9" fillId="0" borderId="6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right" vertical="center"/>
    </xf>
    <xf numFmtId="0" fontId="11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left" vertical="center"/>
    </xf>
    <xf numFmtId="0" fontId="11" fillId="0" borderId="69" xfId="0" applyFont="1" applyFill="1" applyBorder="1" applyAlignment="1">
      <alignment horizontal="right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left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right" vertical="center"/>
    </xf>
    <xf numFmtId="0" fontId="11" fillId="0" borderId="26" xfId="0" applyFont="1" applyFill="1" applyBorder="1" applyAlignment="1">
      <alignment horizontal="center" vertical="center"/>
    </xf>
    <xf numFmtId="0" fontId="15" fillId="0" borderId="60" xfId="0" applyFont="1" applyFill="1" applyBorder="1" applyAlignment="1">
      <alignment horizontal="left" vertical="center"/>
    </xf>
    <xf numFmtId="0" fontId="11" fillId="0" borderId="33" xfId="0" applyFont="1" applyFill="1" applyBorder="1" applyAlignment="1">
      <alignment horizontal="right" vertical="center"/>
    </xf>
    <xf numFmtId="0" fontId="11" fillId="0" borderId="44" xfId="0" applyFont="1" applyFill="1" applyBorder="1" applyAlignment="1">
      <alignment horizontal="right" vertical="center"/>
    </xf>
    <xf numFmtId="0" fontId="11" fillId="0" borderId="68" xfId="0" applyFont="1" applyFill="1" applyBorder="1" applyAlignment="1">
      <alignment horizontal="right" vertical="center"/>
    </xf>
    <xf numFmtId="0" fontId="11" fillId="0" borderId="36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9" fillId="3" borderId="66" xfId="0" applyFont="1" applyFill="1" applyBorder="1" applyAlignment="1">
      <alignment horizontal="left" vertical="center"/>
    </xf>
    <xf numFmtId="0" fontId="9" fillId="3" borderId="65" xfId="0" applyFont="1" applyFill="1" applyBorder="1" applyAlignment="1">
      <alignment horizontal="left" vertical="center"/>
    </xf>
    <xf numFmtId="0" fontId="9" fillId="3" borderId="67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0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wrapText="1" shrinkToFit="1"/>
    </xf>
    <xf numFmtId="0" fontId="4" fillId="0" borderId="35" xfId="0" applyFont="1" applyFill="1" applyBorder="1" applyAlignment="1">
      <alignment horizontal="left" vertical="center" wrapText="1" shrinkToFit="1"/>
    </xf>
    <xf numFmtId="0" fontId="6" fillId="0" borderId="58" xfId="0" applyFont="1" applyFill="1" applyBorder="1" applyAlignment="1">
      <alignment horizontal="center" vertical="center" wrapText="1"/>
    </xf>
    <xf numFmtId="0" fontId="6" fillId="0" borderId="61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60" xfId="0" applyFont="1" applyFill="1" applyBorder="1" applyAlignment="1">
      <alignment horizontal="left" vertical="center" wrapText="1"/>
    </xf>
    <xf numFmtId="0" fontId="4" fillId="0" borderId="62" xfId="0" applyFont="1" applyFill="1" applyBorder="1" applyAlignment="1">
      <alignment horizontal="left" vertical="center" wrapText="1"/>
    </xf>
    <xf numFmtId="0" fontId="4" fillId="0" borderId="6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/>
    </xf>
    <xf numFmtId="176" fontId="4" fillId="0" borderId="20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K$24" lockText="1"/>
</file>

<file path=xl/ctrlProps/ctrlProp10.xml><?xml version="1.0" encoding="utf-8"?>
<formControlPr xmlns="http://schemas.microsoft.com/office/spreadsheetml/2009/9/main" objectType="CheckBox" fmlaLink="$J$13" lockText="1"/>
</file>

<file path=xl/ctrlProps/ctrlProp11.xml><?xml version="1.0" encoding="utf-8"?>
<formControlPr xmlns="http://schemas.microsoft.com/office/spreadsheetml/2009/9/main" objectType="CheckBox" fmlaLink="$K$16" lockText="1"/>
</file>

<file path=xl/ctrlProps/ctrlProp12.xml><?xml version="1.0" encoding="utf-8"?>
<formControlPr xmlns="http://schemas.microsoft.com/office/spreadsheetml/2009/9/main" objectType="CheckBox" fmlaLink="$K$13" lockText="1"/>
</file>

<file path=xl/ctrlProps/ctrlProp13.xml><?xml version="1.0" encoding="utf-8"?>
<formControlPr xmlns="http://schemas.microsoft.com/office/spreadsheetml/2009/9/main" objectType="CheckBox" fmlaLink="$J$17" lockText="1"/>
</file>

<file path=xl/ctrlProps/ctrlProp14.xml><?xml version="1.0" encoding="utf-8"?>
<formControlPr xmlns="http://schemas.microsoft.com/office/spreadsheetml/2009/9/main" objectType="CheckBox" fmlaLink="$K$17" lockText="1"/>
</file>

<file path=xl/ctrlProps/ctrlProp15.xml><?xml version="1.0" encoding="utf-8"?>
<formControlPr xmlns="http://schemas.microsoft.com/office/spreadsheetml/2009/9/main" objectType="CheckBox" fmlaLink="$J$18" lockText="1"/>
</file>

<file path=xl/ctrlProps/ctrlProp16.xml><?xml version="1.0" encoding="utf-8"?>
<formControlPr xmlns="http://schemas.microsoft.com/office/spreadsheetml/2009/9/main" objectType="CheckBox" fmlaLink="$K$18" lockText="1"/>
</file>

<file path=xl/ctrlProps/ctrlProp17.xml><?xml version="1.0" encoding="utf-8"?>
<formControlPr xmlns="http://schemas.microsoft.com/office/spreadsheetml/2009/9/main" objectType="CheckBox" fmlaLink="$J$14" lockText="1"/>
</file>

<file path=xl/ctrlProps/ctrlProp18.xml><?xml version="1.0" encoding="utf-8"?>
<formControlPr xmlns="http://schemas.microsoft.com/office/spreadsheetml/2009/9/main" objectType="CheckBox" fmlaLink="$K$14" lockText="1"/>
</file>

<file path=xl/ctrlProps/ctrlProp19.xml><?xml version="1.0" encoding="utf-8"?>
<formControlPr xmlns="http://schemas.microsoft.com/office/spreadsheetml/2009/9/main" objectType="CheckBox" fmlaLink="$K$12" lockText="1"/>
</file>

<file path=xl/ctrlProps/ctrlProp2.xml><?xml version="1.0" encoding="utf-8"?>
<formControlPr xmlns="http://schemas.microsoft.com/office/spreadsheetml/2009/9/main" objectType="CheckBox" fmlaLink="$J$11" lockText="1"/>
</file>

<file path=xl/ctrlProps/ctrlProp20.xml><?xml version="1.0" encoding="utf-8"?>
<formControlPr xmlns="http://schemas.microsoft.com/office/spreadsheetml/2009/9/main" objectType="CheckBox" fmlaLink="$J$19" lockText="1"/>
</file>

<file path=xl/ctrlProps/ctrlProp21.xml><?xml version="1.0" encoding="utf-8"?>
<formControlPr xmlns="http://schemas.microsoft.com/office/spreadsheetml/2009/9/main" objectType="CheckBox" fmlaLink="$K$19" lockText="1"/>
</file>

<file path=xl/ctrlProps/ctrlProp3.xml><?xml version="1.0" encoding="utf-8"?>
<formControlPr xmlns="http://schemas.microsoft.com/office/spreadsheetml/2009/9/main" objectType="CheckBox" fmlaLink="$K$8" lockText="1"/>
</file>

<file path=xl/ctrlProps/ctrlProp4.xml><?xml version="1.0" encoding="utf-8"?>
<formControlPr xmlns="http://schemas.microsoft.com/office/spreadsheetml/2009/9/main" objectType="CheckBox" fmlaLink="$J$8" lockText="1"/>
</file>

<file path=xl/ctrlProps/ctrlProp5.xml><?xml version="1.0" encoding="utf-8"?>
<formControlPr xmlns="http://schemas.microsoft.com/office/spreadsheetml/2009/9/main" objectType="CheckBox" fmlaLink="$L$8" lockText="1"/>
</file>

<file path=xl/ctrlProps/ctrlProp6.xml><?xml version="1.0" encoding="utf-8"?>
<formControlPr xmlns="http://schemas.microsoft.com/office/spreadsheetml/2009/9/main" objectType="CheckBox" fmlaLink="$K$24" lockText="1"/>
</file>

<file path=xl/ctrlProps/ctrlProp7.xml><?xml version="1.0" encoding="utf-8"?>
<formControlPr xmlns="http://schemas.microsoft.com/office/spreadsheetml/2009/9/main" objectType="CheckBox" fmlaLink="$J$16" lockText="1"/>
</file>

<file path=xl/ctrlProps/ctrlProp8.xml><?xml version="1.0" encoding="utf-8"?>
<formControlPr xmlns="http://schemas.microsoft.com/office/spreadsheetml/2009/9/main" objectType="CheckBox" fmlaLink="$J$12" lockText="1"/>
</file>

<file path=xl/ctrlProps/ctrlProp9.xml><?xml version="1.0" encoding="utf-8"?>
<formControlPr xmlns="http://schemas.microsoft.com/office/spreadsheetml/2009/9/main" objectType="CheckBox" fmlaLink="$K$11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15875</xdr:colOff>
      <xdr:row>4</xdr:row>
      <xdr:rowOff>6350</xdr:rowOff>
    </xdr:from>
    <xdr:to>
      <xdr:col>18</xdr:col>
      <xdr:colOff>666750</xdr:colOff>
      <xdr:row>7</xdr:row>
      <xdr:rowOff>127002</xdr:rowOff>
    </xdr:to>
    <xdr:grpSp>
      <xdr:nvGrpSpPr>
        <xdr:cNvPr id="2" name="グループ化 1"/>
        <xdr:cNvGrpSpPr/>
      </xdr:nvGrpSpPr>
      <xdr:grpSpPr>
        <a:xfrm>
          <a:off x="6470463" y="992468"/>
          <a:ext cx="2264522" cy="860240"/>
          <a:chOff x="6543673" y="5438772"/>
          <a:chExt cx="1666876" cy="609602"/>
        </a:xfrm>
      </xdr:grpSpPr>
      <xdr:sp macro="" textlink="">
        <xdr:nvSpPr>
          <xdr:cNvPr id="3" name="ホームベース 2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solidFill>
                  <a:sysClr val="windowText" lastClr="000000"/>
                </a:solidFill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solidFill>
                  <a:sysClr val="windowText" lastClr="000000"/>
                </a:solidFill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23</xdr:row>
          <xdr:rowOff>66675</xdr:rowOff>
        </xdr:from>
        <xdr:to>
          <xdr:col>6</xdr:col>
          <xdr:colOff>723900</xdr:colOff>
          <xdr:row>23</xdr:row>
          <xdr:rowOff>323850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9</xdr:row>
          <xdr:rowOff>228600</xdr:rowOff>
        </xdr:from>
        <xdr:to>
          <xdr:col>3</xdr:col>
          <xdr:colOff>419100</xdr:colOff>
          <xdr:row>10</xdr:row>
          <xdr:rowOff>228600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受給者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295275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800100</xdr:colOff>
          <xdr:row>8</xdr:row>
          <xdr:rowOff>47625</xdr:rowOff>
        </xdr:from>
        <xdr:to>
          <xdr:col>4</xdr:col>
          <xdr:colOff>0</xdr:colOff>
          <xdr:row>8</xdr:row>
          <xdr:rowOff>295275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資格あり・手続きあり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381000</xdr:colOff>
          <xdr:row>8</xdr:row>
          <xdr:rowOff>295275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23</xdr:row>
          <xdr:rowOff>66675</xdr:rowOff>
        </xdr:from>
        <xdr:to>
          <xdr:col>6</xdr:col>
          <xdr:colOff>723900</xdr:colOff>
          <xdr:row>23</xdr:row>
          <xdr:rowOff>323850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15</xdr:row>
          <xdr:rowOff>0</xdr:rowOff>
        </xdr:from>
        <xdr:to>
          <xdr:col>3</xdr:col>
          <xdr:colOff>247650</xdr:colOff>
          <xdr:row>15</xdr:row>
          <xdr:rowOff>238125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10</xdr:row>
          <xdr:rowOff>238125</xdr:rowOff>
        </xdr:from>
        <xdr:to>
          <xdr:col>3</xdr:col>
          <xdr:colOff>266700</xdr:colOff>
          <xdr:row>11</xdr:row>
          <xdr:rowOff>238125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676275</xdr:colOff>
          <xdr:row>10</xdr:row>
          <xdr:rowOff>9525</xdr:rowOff>
        </xdr:from>
        <xdr:to>
          <xdr:col>5</xdr:col>
          <xdr:colOff>228600</xdr:colOff>
          <xdr:row>10</xdr:row>
          <xdr:rowOff>228600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受給者でない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11</xdr:row>
          <xdr:rowOff>238125</xdr:rowOff>
        </xdr:from>
        <xdr:to>
          <xdr:col>3</xdr:col>
          <xdr:colOff>409575</xdr:colOff>
          <xdr:row>12</xdr:row>
          <xdr:rowOff>238125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受給者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15</xdr:row>
          <xdr:rowOff>9525</xdr:rowOff>
        </xdr:from>
        <xdr:to>
          <xdr:col>4</xdr:col>
          <xdr:colOff>142875</xdr:colOff>
          <xdr:row>16</xdr:row>
          <xdr:rowOff>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対象外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11</xdr:row>
          <xdr:rowOff>238125</xdr:rowOff>
        </xdr:from>
        <xdr:to>
          <xdr:col>5</xdr:col>
          <xdr:colOff>180975</xdr:colOff>
          <xdr:row>12</xdr:row>
          <xdr:rowOff>238125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受給者でない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16</xdr:row>
          <xdr:rowOff>0</xdr:rowOff>
        </xdr:from>
        <xdr:to>
          <xdr:col>3</xdr:col>
          <xdr:colOff>247650</xdr:colOff>
          <xdr:row>16</xdr:row>
          <xdr:rowOff>238125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減額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16</xdr:row>
          <xdr:rowOff>9525</xdr:rowOff>
        </xdr:from>
        <xdr:to>
          <xdr:col>4</xdr:col>
          <xdr:colOff>142875</xdr:colOff>
          <xdr:row>17</xdr:row>
          <xdr:rowOff>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消滅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17</xdr:row>
          <xdr:rowOff>0</xdr:rowOff>
        </xdr:from>
        <xdr:to>
          <xdr:col>3</xdr:col>
          <xdr:colOff>247650</xdr:colOff>
          <xdr:row>17</xdr:row>
          <xdr:rowOff>238125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17</xdr:row>
          <xdr:rowOff>0</xdr:rowOff>
        </xdr:from>
        <xdr:to>
          <xdr:col>4</xdr:col>
          <xdr:colOff>142875</xdr:colOff>
          <xdr:row>17</xdr:row>
          <xdr:rowOff>238125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対象外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12</xdr:row>
          <xdr:rowOff>238125</xdr:rowOff>
        </xdr:from>
        <xdr:to>
          <xdr:col>4</xdr:col>
          <xdr:colOff>438150</xdr:colOff>
          <xdr:row>14</xdr:row>
          <xdr:rowOff>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あり（遺年なければ）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638175</xdr:colOff>
          <xdr:row>13</xdr:row>
          <xdr:rowOff>0</xdr:rowOff>
        </xdr:from>
        <xdr:to>
          <xdr:col>7</xdr:col>
          <xdr:colOff>504825</xdr:colOff>
          <xdr:row>14</xdr:row>
          <xdr:rowOff>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対象外（遺年関わらず）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657225</xdr:colOff>
          <xdr:row>11</xdr:row>
          <xdr:rowOff>0</xdr:rowOff>
        </xdr:from>
        <xdr:to>
          <xdr:col>5</xdr:col>
          <xdr:colOff>657225</xdr:colOff>
          <xdr:row>12</xdr:row>
          <xdr:rowOff>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養育者の確認必要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18</xdr:row>
          <xdr:rowOff>0</xdr:rowOff>
        </xdr:from>
        <xdr:to>
          <xdr:col>3</xdr:col>
          <xdr:colOff>247650</xdr:colOff>
          <xdr:row>18</xdr:row>
          <xdr:rowOff>238125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減額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18</xdr:row>
          <xdr:rowOff>9525</xdr:rowOff>
        </xdr:from>
        <xdr:to>
          <xdr:col>4</xdr:col>
          <xdr:colOff>142875</xdr:colOff>
          <xdr:row>19</xdr:row>
          <xdr:rowOff>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消滅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  <cell r="F53" t="str">
            <v>特徴  1期</v>
          </cell>
        </row>
        <row r="54">
          <cell r="E54">
            <v>2</v>
          </cell>
          <cell r="F54" t="str">
            <v>特徴  2期</v>
          </cell>
        </row>
        <row r="55">
          <cell r="E55">
            <v>3</v>
          </cell>
          <cell r="F55" t="str">
            <v>特徴  3期</v>
          </cell>
        </row>
        <row r="56">
          <cell r="E56">
            <v>4</v>
          </cell>
          <cell r="F56" t="str">
            <v>特徴  4期</v>
          </cell>
        </row>
        <row r="57">
          <cell r="E57">
            <v>5</v>
          </cell>
          <cell r="F57" t="str">
            <v>特徴  5期</v>
          </cell>
        </row>
        <row r="58">
          <cell r="E58">
            <v>6</v>
          </cell>
          <cell r="F58" t="str">
            <v>特徴  6期</v>
          </cell>
        </row>
        <row r="59">
          <cell r="E59">
            <v>7</v>
          </cell>
          <cell r="F59" t="str">
            <v>ERROR</v>
          </cell>
        </row>
        <row r="60">
          <cell r="E60">
            <v>11</v>
          </cell>
          <cell r="F60" t="str">
            <v>普徴  1期</v>
          </cell>
        </row>
        <row r="61">
          <cell r="E61">
            <v>12</v>
          </cell>
          <cell r="F61" t="str">
            <v>普徴  2期</v>
          </cell>
        </row>
        <row r="62">
          <cell r="E62">
            <v>13</v>
          </cell>
          <cell r="F62" t="str">
            <v>普徴  3期</v>
          </cell>
        </row>
        <row r="63">
          <cell r="E63">
            <v>14</v>
          </cell>
          <cell r="F63" t="str">
            <v>普徴  4期</v>
          </cell>
        </row>
        <row r="64">
          <cell r="E64">
            <v>15</v>
          </cell>
          <cell r="F64" t="str">
            <v>普徴  5期</v>
          </cell>
        </row>
        <row r="65">
          <cell r="E65">
            <v>16</v>
          </cell>
          <cell r="F65" t="str">
            <v>普徴  6期</v>
          </cell>
        </row>
        <row r="66">
          <cell r="E66">
            <v>17</v>
          </cell>
          <cell r="F66" t="str">
            <v>普徴  7期</v>
          </cell>
        </row>
        <row r="67">
          <cell r="E67">
            <v>18</v>
          </cell>
          <cell r="F67" t="str">
            <v>普徴  8期</v>
          </cell>
        </row>
        <row r="68">
          <cell r="E68">
            <v>19</v>
          </cell>
          <cell r="F68" t="str">
            <v>普徴  9期</v>
          </cell>
        </row>
        <row r="69">
          <cell r="E69">
            <v>20</v>
          </cell>
          <cell r="F69" t="str">
            <v>普徴 10期</v>
          </cell>
        </row>
        <row r="70">
          <cell r="E70">
            <v>21</v>
          </cell>
          <cell r="F70" t="str">
            <v>ERROR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令和元年5月7日</v>
          </cell>
          <cell r="D2" t="str">
            <v>おくやみ01</v>
          </cell>
        </row>
        <row r="3">
          <cell r="D3"/>
        </row>
        <row r="6">
          <cell r="B6" t="e">
            <v>#N/A</v>
          </cell>
          <cell r="C6" t="e">
            <v>#N/A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tabSelected="1" view="pageBreakPreview" zoomScale="85" zoomScaleSheetLayoutView="85" workbookViewId="0">
      <selection activeCell="B8" sqref="B8:D8"/>
    </sheetView>
  </sheetViews>
  <sheetFormatPr defaultColWidth="10.625" defaultRowHeight="20.100000000000001" customHeight="1" x14ac:dyDescent="0.15"/>
  <cols>
    <col min="1" max="8" width="10.625" style="2"/>
    <col min="9" max="9" width="32.125" style="2" hidden="1" customWidth="1"/>
    <col min="10" max="16" width="10.625" style="2" hidden="1" customWidth="1"/>
    <col min="17" max="16384" width="10.625" style="2"/>
  </cols>
  <sheetData>
    <row r="1" spans="1:20" ht="20.100000000000001" customHeight="1" x14ac:dyDescent="0.15">
      <c r="A1" s="112" t="s">
        <v>1</v>
      </c>
      <c r="B1" s="112"/>
      <c r="C1" s="112"/>
      <c r="D1" s="112"/>
      <c r="E1" s="113"/>
      <c r="F1" s="1" t="s">
        <v>2</v>
      </c>
      <c r="G1" s="114" t="str">
        <f>[2]入力シート!$B$2</f>
        <v>令和元年5月7日</v>
      </c>
      <c r="H1" s="115"/>
    </row>
    <row r="2" spans="1:20" ht="20.100000000000001" customHeight="1" thickBot="1" x14ac:dyDescent="0.2">
      <c r="A2" s="112"/>
      <c r="B2" s="112"/>
      <c r="C2" s="112"/>
      <c r="D2" s="112"/>
      <c r="E2" s="113"/>
      <c r="F2" s="3" t="s">
        <v>3</v>
      </c>
      <c r="G2" s="116" t="str">
        <f>IF(LEN(S2)&lt;15,LEFT(S2,14),MID(S2,FIND("おくやみ",S2)-8,14))</f>
        <v>おくやみ01</v>
      </c>
      <c r="H2" s="117"/>
      <c r="Q2" s="4"/>
      <c r="S2" s="5" t="str">
        <f>[2]入力シート!$D$2</f>
        <v>おくやみ01</v>
      </c>
    </row>
    <row r="3" spans="1:20" ht="20.100000000000001" customHeight="1" x14ac:dyDescent="0.15">
      <c r="A3" s="118" t="s">
        <v>4</v>
      </c>
      <c r="B3" s="119"/>
      <c r="C3" s="6" t="s">
        <v>5</v>
      </c>
      <c r="D3" s="124" t="e">
        <f>[2]入力シート!$B$6</f>
        <v>#N/A</v>
      </c>
      <c r="E3" s="125"/>
      <c r="F3" s="7" t="s">
        <v>6</v>
      </c>
      <c r="G3" s="126" t="e">
        <f>[2]入力シート!$C$6</f>
        <v>#N/A</v>
      </c>
      <c r="H3" s="127"/>
      <c r="T3" s="8"/>
    </row>
    <row r="4" spans="1:20" ht="20.100000000000001" customHeight="1" x14ac:dyDescent="0.15">
      <c r="A4" s="120"/>
      <c r="B4" s="121"/>
      <c r="C4" s="9" t="s">
        <v>7</v>
      </c>
      <c r="D4" s="128">
        <f>[2]入力シート!$D$3</f>
        <v>0</v>
      </c>
      <c r="E4" s="129"/>
      <c r="F4" s="129"/>
      <c r="G4" s="129"/>
      <c r="H4" s="130"/>
    </row>
    <row r="5" spans="1:20" ht="20.100000000000001" customHeight="1" x14ac:dyDescent="0.15">
      <c r="A5" s="120"/>
      <c r="B5" s="121"/>
      <c r="C5" s="10" t="s">
        <v>8</v>
      </c>
      <c r="D5" s="131" t="e">
        <f>[2]入力シート!$B$11</f>
        <v>#N/A</v>
      </c>
      <c r="E5" s="129"/>
      <c r="F5" s="129"/>
      <c r="G5" s="129"/>
      <c r="H5" s="130"/>
    </row>
    <row r="6" spans="1:20" ht="20.100000000000001" customHeight="1" x14ac:dyDescent="0.15">
      <c r="A6" s="120"/>
      <c r="B6" s="121"/>
      <c r="C6" s="11" t="s">
        <v>9</v>
      </c>
      <c r="D6" s="132" t="e">
        <f>[2]入力シート!$B$12</f>
        <v>#N/A</v>
      </c>
      <c r="E6" s="133"/>
      <c r="F6" s="133"/>
      <c r="G6" s="133"/>
      <c r="H6" s="134"/>
    </row>
    <row r="7" spans="1:20" ht="20.100000000000001" customHeight="1" thickBot="1" x14ac:dyDescent="0.2">
      <c r="A7" s="122"/>
      <c r="B7" s="123"/>
      <c r="C7" s="12" t="s">
        <v>10</v>
      </c>
      <c r="D7" s="135" t="e">
        <f>[2]入力シート!$B$13</f>
        <v>#N/A</v>
      </c>
      <c r="E7" s="136"/>
      <c r="F7" s="136"/>
      <c r="G7" s="137"/>
      <c r="H7" s="138"/>
    </row>
    <row r="8" spans="1:20" ht="25.5" customHeight="1" thickBot="1" x14ac:dyDescent="0.2">
      <c r="A8" s="13" t="s">
        <v>11</v>
      </c>
      <c r="B8" s="98" t="s">
        <v>35</v>
      </c>
      <c r="C8" s="99"/>
      <c r="D8" s="100"/>
      <c r="E8" s="14"/>
      <c r="F8" s="15"/>
      <c r="G8" s="16"/>
      <c r="H8" s="17"/>
      <c r="J8" s="2" t="b">
        <v>0</v>
      </c>
      <c r="K8" s="2" t="b">
        <v>0</v>
      </c>
      <c r="L8" s="2" t="b">
        <v>0</v>
      </c>
    </row>
    <row r="9" spans="1:20" s="23" customFormat="1" ht="27.75" customHeight="1" thickBot="1" x14ac:dyDescent="0.2">
      <c r="A9" s="18" t="s">
        <v>12</v>
      </c>
      <c r="B9" s="94"/>
      <c r="C9" s="42"/>
      <c r="D9" s="42"/>
      <c r="E9" s="19"/>
      <c r="F9" s="19"/>
      <c r="G9" s="21"/>
      <c r="H9" s="22"/>
      <c r="I9" s="23" t="s">
        <v>13</v>
      </c>
      <c r="J9" s="23" t="s">
        <v>14</v>
      </c>
      <c r="K9" s="23" t="s">
        <v>15</v>
      </c>
      <c r="L9" s="23" t="s">
        <v>16</v>
      </c>
      <c r="M9" s="23" t="s">
        <v>17</v>
      </c>
      <c r="N9" s="23" t="s">
        <v>18</v>
      </c>
      <c r="O9" s="23" t="s">
        <v>19</v>
      </c>
      <c r="P9" s="24"/>
    </row>
    <row r="10" spans="1:20" s="23" customFormat="1" ht="20.100000000000001" customHeight="1" x14ac:dyDescent="0.15">
      <c r="A10" s="78" t="s">
        <v>27</v>
      </c>
      <c r="B10" s="25"/>
      <c r="C10" s="26"/>
      <c r="D10" s="19"/>
      <c r="E10" s="19"/>
      <c r="F10" s="19"/>
      <c r="G10" s="19"/>
      <c r="H10" s="19"/>
      <c r="O10" s="2"/>
      <c r="P10" s="24"/>
    </row>
    <row r="11" spans="1:20" s="23" customFormat="1" ht="20.100000000000001" customHeight="1" x14ac:dyDescent="0.15">
      <c r="A11" s="90" t="s">
        <v>28</v>
      </c>
      <c r="B11" s="27" t="s">
        <v>31</v>
      </c>
      <c r="C11" s="28"/>
      <c r="D11" s="20"/>
      <c r="E11" s="29"/>
      <c r="F11" s="20"/>
      <c r="G11" s="20"/>
      <c r="H11" s="30"/>
      <c r="I11" s="31" t="str">
        <f>IF(J11=TRUE,"●児童手当の受給あり",IF(K11=TRUE,"●児手受給者でない(公務員の場合は職場で手続き）",""))</f>
        <v/>
      </c>
      <c r="J11" s="23" t="b">
        <v>0</v>
      </c>
      <c r="K11" s="23" t="b">
        <v>0</v>
      </c>
      <c r="N11" s="23">
        <f>IF(J11=TRUE,1,0)</f>
        <v>0</v>
      </c>
      <c r="O11" s="32" t="str">
        <f>IF(J11=TRUE,"●児手未払請求書","")</f>
        <v/>
      </c>
      <c r="P11" s="24"/>
    </row>
    <row r="12" spans="1:20" s="23" customFormat="1" ht="20.100000000000001" customHeight="1" x14ac:dyDescent="0.15">
      <c r="A12" s="91"/>
      <c r="B12" s="58" t="s">
        <v>32</v>
      </c>
      <c r="C12" s="50"/>
      <c r="D12" s="51"/>
      <c r="E12" s="79"/>
      <c r="F12" s="51"/>
      <c r="G12" s="51"/>
      <c r="H12" s="80"/>
      <c r="I12" s="31" t="str">
        <f>IF(J12=TRUE,"●配偶者等より認定請求できる",IF(K12=TRUE,"●児手請求する養育者の確認が必要(公務員の場合職場で手続き",""))</f>
        <v/>
      </c>
      <c r="J12" s="23" t="b">
        <v>0</v>
      </c>
      <c r="K12" s="23" t="b">
        <v>0</v>
      </c>
      <c r="N12" s="23">
        <f>IF(J12=TRUE,1,IF(K12=TRUE,1,0))</f>
        <v>0</v>
      </c>
      <c r="O12" s="32" t="str">
        <f>IF(J12=TRUE,"●児手認定請求書","")</f>
        <v/>
      </c>
      <c r="P12" s="24"/>
    </row>
    <row r="13" spans="1:20" s="23" customFormat="1" ht="20.100000000000001" customHeight="1" x14ac:dyDescent="0.15">
      <c r="A13" s="92" t="s">
        <v>29</v>
      </c>
      <c r="B13" s="87" t="s">
        <v>31</v>
      </c>
      <c r="C13" s="82"/>
      <c r="D13" s="83"/>
      <c r="E13" s="88"/>
      <c r="F13" s="83"/>
      <c r="G13" s="83"/>
      <c r="H13" s="89"/>
      <c r="I13" s="31" t="str">
        <f>IF(J13=TRUE,"●児童扶養手当の受給あり","")</f>
        <v/>
      </c>
      <c r="J13" s="23" t="b">
        <v>0</v>
      </c>
      <c r="K13" s="23" t="b">
        <v>0</v>
      </c>
      <c r="N13" s="23">
        <f t="shared" ref="N13:N14" si="0">IF(J13=TRUE,1,IF(K13=TRUE,1,0))</f>
        <v>0</v>
      </c>
      <c r="O13" s="32" t="str">
        <f>IF(J13=TRUE,"●児扶関係　担当窓口で準備","")</f>
        <v/>
      </c>
      <c r="P13" s="24"/>
    </row>
    <row r="14" spans="1:20" s="23" customFormat="1" ht="20.100000000000001" customHeight="1" thickBot="1" x14ac:dyDescent="0.2">
      <c r="A14" s="93"/>
      <c r="B14" s="34" t="s">
        <v>32</v>
      </c>
      <c r="C14" s="35"/>
      <c r="D14" s="36"/>
      <c r="E14" s="37"/>
      <c r="F14" s="36"/>
      <c r="G14" s="38"/>
      <c r="H14" s="39"/>
      <c r="I14" s="31" t="str">
        <f>IF(J14=TRUE,"●公的年金制度の遺族年金が対象外であれば、児扶該当します。年金係→こども→福祉医療の順に手続き",IF(K14=TRUE,"●児扶は対象外",""))</f>
        <v/>
      </c>
      <c r="J14" s="23" t="b">
        <v>0</v>
      </c>
      <c r="K14" s="23" t="b">
        <v>0</v>
      </c>
      <c r="N14" s="23">
        <f t="shared" si="0"/>
        <v>0</v>
      </c>
      <c r="O14" s="32"/>
      <c r="P14" s="24"/>
    </row>
    <row r="15" spans="1:20" s="23" customFormat="1" ht="20.100000000000001" customHeight="1" x14ac:dyDescent="0.15">
      <c r="A15" s="56" t="s">
        <v>25</v>
      </c>
      <c r="B15" s="40"/>
      <c r="C15" s="41"/>
      <c r="D15" s="42"/>
      <c r="E15" s="43"/>
      <c r="F15" s="42"/>
      <c r="G15" s="44"/>
      <c r="H15" s="45"/>
      <c r="I15" s="31"/>
      <c r="O15" s="2"/>
      <c r="P15" s="24"/>
    </row>
    <row r="16" spans="1:20" s="23" customFormat="1" ht="20.100000000000001" customHeight="1" x14ac:dyDescent="0.15">
      <c r="A16" s="90" t="s">
        <v>28</v>
      </c>
      <c r="B16" s="27" t="s">
        <v>30</v>
      </c>
      <c r="C16" s="28"/>
      <c r="D16" s="20"/>
      <c r="E16" s="47"/>
      <c r="F16" s="20"/>
      <c r="G16" s="48"/>
      <c r="H16" s="49"/>
      <c r="I16" s="31" t="str">
        <f>IF(J16=TRUE,"●児童手当対象児童",IF(K16=TRUE,"●児童手当の対象外(養育者が公務員の場合は職場で手続き）",""))</f>
        <v/>
      </c>
      <c r="J16" s="23" t="b">
        <v>0</v>
      </c>
      <c r="K16" s="23" t="b">
        <v>0</v>
      </c>
      <c r="N16" s="23">
        <f t="shared" ref="N16:N18" si="1">IF(J16=TRUE,1,0)</f>
        <v>0</v>
      </c>
      <c r="O16" s="32"/>
      <c r="P16" s="24"/>
    </row>
    <row r="17" spans="1:16" s="23" customFormat="1" ht="20.100000000000001" customHeight="1" x14ac:dyDescent="0.15">
      <c r="A17" s="91"/>
      <c r="B17" s="58" t="s">
        <v>26</v>
      </c>
      <c r="C17" s="50"/>
      <c r="D17" s="51"/>
      <c r="E17" s="52"/>
      <c r="F17" s="51"/>
      <c r="G17" s="53"/>
      <c r="H17" s="54"/>
      <c r="I17" s="31" t="str">
        <f>IF(J17=TRUE,"●対象児童減→減額",IF(K17=TRUE,"●対象児童なし→消滅",""))</f>
        <v/>
      </c>
      <c r="J17" s="23" t="b">
        <v>0</v>
      </c>
      <c r="K17" s="23" t="b">
        <v>0</v>
      </c>
      <c r="N17" s="23">
        <f>IF(J17=TRUE,1,IF(K17=TRUE,1,0))</f>
        <v>0</v>
      </c>
      <c r="O17" s="32" t="str">
        <f>IF(J17=TRUE,"●児手_減額",IF(K17=TRUE,"●児手_消滅",""))</f>
        <v/>
      </c>
      <c r="P17" s="24"/>
    </row>
    <row r="18" spans="1:16" s="23" customFormat="1" ht="20.100000000000001" customHeight="1" x14ac:dyDescent="0.15">
      <c r="A18" s="92" t="s">
        <v>29</v>
      </c>
      <c r="B18" s="81" t="s">
        <v>0</v>
      </c>
      <c r="C18" s="82"/>
      <c r="D18" s="83"/>
      <c r="E18" s="84"/>
      <c r="F18" s="83"/>
      <c r="G18" s="85"/>
      <c r="H18" s="86"/>
      <c r="I18" s="31"/>
      <c r="J18" s="23" t="b">
        <v>0</v>
      </c>
      <c r="K18" s="23" t="b">
        <v>0</v>
      </c>
      <c r="N18" s="23">
        <f t="shared" si="1"/>
        <v>0</v>
      </c>
      <c r="O18" s="2"/>
      <c r="P18" s="24"/>
    </row>
    <row r="19" spans="1:16" s="23" customFormat="1" ht="20.100000000000001" customHeight="1" thickBot="1" x14ac:dyDescent="0.2">
      <c r="A19" s="93"/>
      <c r="B19" s="34" t="s">
        <v>26</v>
      </c>
      <c r="C19" s="55"/>
      <c r="D19" s="36"/>
      <c r="E19" s="36"/>
      <c r="F19" s="36"/>
      <c r="G19" s="38"/>
      <c r="H19" s="39"/>
      <c r="I19" s="31" t="str">
        <f>IF(J19=TRUE,"●児扶対象児童減→減額",IF(K19=TRUE,"●児扶対象児童なし→消滅",""))</f>
        <v/>
      </c>
      <c r="J19" s="23" t="b">
        <v>0</v>
      </c>
      <c r="K19" s="23" t="b">
        <v>0</v>
      </c>
      <c r="N19" s="23">
        <f>IF(J19=TRUE,1,IF(K19=TRUE,1,0))</f>
        <v>0</v>
      </c>
      <c r="O19" s="32" t="str">
        <f>IF(J19=TRUE,"●児扶_減額改定",IF(K19=TRUE,"●児扶_資格喪失",""))</f>
        <v/>
      </c>
      <c r="P19" s="24"/>
    </row>
    <row r="20" spans="1:16" s="23" customFormat="1" ht="20.100000000000001" customHeight="1" x14ac:dyDescent="0.15">
      <c r="A20" s="56"/>
      <c r="B20" s="40"/>
      <c r="C20" s="41"/>
      <c r="D20" s="42"/>
      <c r="E20" s="42"/>
      <c r="F20" s="42"/>
      <c r="G20" s="42"/>
      <c r="H20" s="57"/>
      <c r="I20" s="31" t="str">
        <f>IF(J20=TRUE,"●"&amp;A20&amp;"年度分は課税されない","")</f>
        <v/>
      </c>
      <c r="O20" s="2"/>
      <c r="P20" s="24"/>
    </row>
    <row r="21" spans="1:16" s="23" customFormat="1" ht="20.100000000000001" customHeight="1" x14ac:dyDescent="0.15">
      <c r="A21" s="46"/>
      <c r="B21" s="27"/>
      <c r="C21" s="28"/>
      <c r="D21" s="20"/>
      <c r="E21" s="20"/>
      <c r="F21" s="20"/>
      <c r="G21" s="48"/>
      <c r="H21" s="49"/>
      <c r="I21" s="31" t="str">
        <f>IF(J21=TRUE,"●こども医療の手続きについて担当から説明　児手→福祉医療の順に手続き","")</f>
        <v/>
      </c>
      <c r="N21" s="23">
        <f t="shared" ref="N21:N23" si="2">IF(J21=TRUE,1,0)</f>
        <v>0</v>
      </c>
      <c r="O21" s="32" t="str">
        <f>IF(J21=TRUE,"届書等は担当窓口で準備","")</f>
        <v/>
      </c>
      <c r="P21" s="24"/>
    </row>
    <row r="22" spans="1:16" s="23" customFormat="1" ht="20.100000000000001" customHeight="1" x14ac:dyDescent="0.15">
      <c r="A22" s="46"/>
      <c r="B22" s="27"/>
      <c r="C22" s="50"/>
      <c r="D22" s="51"/>
      <c r="E22" s="20"/>
      <c r="F22" s="20"/>
      <c r="G22" s="48"/>
      <c r="H22" s="49"/>
      <c r="I22" s="31"/>
      <c r="O22" s="2"/>
      <c r="P22" s="24"/>
    </row>
    <row r="23" spans="1:16" s="23" customFormat="1" ht="20.100000000000001" customHeight="1" thickBot="1" x14ac:dyDescent="0.2">
      <c r="A23" s="33"/>
      <c r="B23" s="58"/>
      <c r="C23" s="50"/>
      <c r="D23" s="51"/>
      <c r="E23" s="36"/>
      <c r="F23" s="36"/>
      <c r="G23" s="38"/>
      <c r="H23" s="39"/>
      <c r="I23" s="31" t="str">
        <f>IF(J23=TRUE,"●こども医療の手続きについて担当から説明　児手→福祉医療の順に手続き","")</f>
        <v/>
      </c>
      <c r="N23" s="23">
        <f t="shared" si="2"/>
        <v>0</v>
      </c>
      <c r="O23" s="32" t="str">
        <f>IF(J23=TRUE,"届書等は担当窓口で準備","")</f>
        <v/>
      </c>
      <c r="P23" s="24"/>
    </row>
    <row r="24" spans="1:16" ht="30.75" customHeight="1" thickTop="1" x14ac:dyDescent="0.15">
      <c r="A24" s="59" t="s">
        <v>20</v>
      </c>
      <c r="B24" s="101" t="str">
        <f>IF(K8=TRUE,"該当手続きなし",IF(L8=TRUE,"手続き済",IF(K24=TRUE,L24,J24)))</f>
        <v/>
      </c>
      <c r="C24" s="101"/>
      <c r="D24" s="101"/>
      <c r="E24" s="60"/>
      <c r="F24" s="61"/>
      <c r="G24" s="62"/>
      <c r="H24" s="63"/>
      <c r="J24" s="2" t="str">
        <f>IF(J8=TRUE,IF(N24=0,"おくやみ対応","担当窓口で対応"),"")</f>
        <v/>
      </c>
      <c r="K24" s="2" t="b">
        <v>0</v>
      </c>
      <c r="L24" s="2" t="str">
        <f>IF(N24=0,"担当窓口で対応","おくやみ対応")</f>
        <v>担当窓口で対応</v>
      </c>
      <c r="N24" s="64">
        <f>SUM(N10:N23)</f>
        <v>0</v>
      </c>
    </row>
    <row r="25" spans="1:16" ht="30.75" customHeight="1" thickBot="1" x14ac:dyDescent="0.2">
      <c r="A25" s="65" t="s">
        <v>21</v>
      </c>
      <c r="B25" s="66" t="str">
        <f>O11&amp;O12&amp;O13&amp;O14&amp;O16&amp;O17&amp;O18&amp;O19</f>
        <v/>
      </c>
      <c r="C25" s="66"/>
      <c r="D25" s="66"/>
      <c r="E25" s="66"/>
      <c r="F25" s="67"/>
      <c r="G25" s="68"/>
      <c r="H25" s="69"/>
    </row>
    <row r="26" spans="1:16" ht="20.100000000000001" customHeight="1" thickTop="1" thickBot="1" x14ac:dyDescent="0.2">
      <c r="I26" s="31"/>
    </row>
    <row r="27" spans="1:16" ht="20.100000000000001" customHeight="1" x14ac:dyDescent="0.15">
      <c r="A27" s="70" t="s">
        <v>22</v>
      </c>
      <c r="B27" s="71"/>
      <c r="C27" s="71"/>
      <c r="D27" s="71"/>
      <c r="E27" s="71"/>
      <c r="F27" s="71"/>
      <c r="G27" s="71"/>
      <c r="H27" s="72"/>
      <c r="I27" s="31"/>
    </row>
    <row r="28" spans="1:16" ht="33" customHeight="1" x14ac:dyDescent="0.15">
      <c r="A28" s="73" t="s">
        <v>33</v>
      </c>
      <c r="B28" s="102" t="str">
        <f>I11&amp;I12&amp;I13&amp;I14</f>
        <v/>
      </c>
      <c r="C28" s="102"/>
      <c r="D28" s="102"/>
      <c r="E28" s="102"/>
      <c r="F28" s="102"/>
      <c r="G28" s="102"/>
      <c r="H28" s="103"/>
      <c r="I28" s="31"/>
    </row>
    <row r="29" spans="1:16" ht="30.75" customHeight="1" x14ac:dyDescent="0.15">
      <c r="A29" s="73" t="s">
        <v>34</v>
      </c>
      <c r="B29" s="102" t="str">
        <f>I16&amp;I17&amp;I18&amp;I19</f>
        <v/>
      </c>
      <c r="C29" s="102"/>
      <c r="D29" s="102"/>
      <c r="E29" s="102"/>
      <c r="F29" s="102"/>
      <c r="G29" s="102"/>
      <c r="H29" s="103"/>
      <c r="I29" s="74"/>
    </row>
    <row r="30" spans="1:16" ht="30.75" customHeight="1" x14ac:dyDescent="0.15">
      <c r="A30" s="75"/>
      <c r="B30" s="102"/>
      <c r="C30" s="102"/>
      <c r="D30" s="102"/>
      <c r="E30" s="102"/>
      <c r="F30" s="102"/>
      <c r="G30" s="102"/>
      <c r="H30" s="103"/>
      <c r="I30" s="74"/>
    </row>
    <row r="31" spans="1:16" ht="20.100000000000001" customHeight="1" x14ac:dyDescent="0.15">
      <c r="A31" s="104" t="s">
        <v>23</v>
      </c>
      <c r="B31" s="106"/>
      <c r="C31" s="107"/>
      <c r="D31" s="107"/>
      <c r="E31" s="107"/>
      <c r="F31" s="107"/>
      <c r="G31" s="107"/>
      <c r="H31" s="108"/>
    </row>
    <row r="32" spans="1:16" ht="20.100000000000001" customHeight="1" thickBot="1" x14ac:dyDescent="0.2">
      <c r="A32" s="105"/>
      <c r="B32" s="109"/>
      <c r="C32" s="110"/>
      <c r="D32" s="110"/>
      <c r="E32" s="110"/>
      <c r="F32" s="110"/>
      <c r="G32" s="110"/>
      <c r="H32" s="111"/>
    </row>
    <row r="33" spans="1:16" s="23" customFormat="1" ht="55.5" customHeight="1" thickTop="1" thickBot="1" x14ac:dyDescent="0.2">
      <c r="A33" s="76" t="s">
        <v>24</v>
      </c>
      <c r="B33" s="77"/>
      <c r="C33" s="95"/>
      <c r="D33" s="96"/>
      <c r="E33" s="96"/>
      <c r="F33" s="96"/>
      <c r="G33" s="96"/>
      <c r="H33" s="97"/>
      <c r="I33" s="31"/>
      <c r="O33" s="2"/>
      <c r="P33" s="24"/>
    </row>
  </sheetData>
  <mergeCells count="18">
    <mergeCell ref="A31:A32"/>
    <mergeCell ref="B31:H32"/>
    <mergeCell ref="A1:E2"/>
    <mergeCell ref="G1:H1"/>
    <mergeCell ref="G2:H2"/>
    <mergeCell ref="A3:B7"/>
    <mergeCell ref="D3:E3"/>
    <mergeCell ref="G3:H3"/>
    <mergeCell ref="D4:H4"/>
    <mergeCell ref="D5:H5"/>
    <mergeCell ref="D6:H6"/>
    <mergeCell ref="D7:H7"/>
    <mergeCell ref="C33:H33"/>
    <mergeCell ref="B8:D8"/>
    <mergeCell ref="B24:D24"/>
    <mergeCell ref="B28:H28"/>
    <mergeCell ref="B29:H29"/>
    <mergeCell ref="B30:H30"/>
  </mergeCells>
  <phoneticPr fontId="1"/>
  <dataValidations count="1">
    <dataValidation allowBlank="1" showInputMessage="1" showErrorMessage="1" promptTitle="どこが印刷するかをチェック！" sqref="G14:G19 G21:G23 G9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571500</xdr:colOff>
                    <xdr:row>23</xdr:row>
                    <xdr:rowOff>66675</xdr:rowOff>
                  </from>
                  <to>
                    <xdr:col>6</xdr:col>
                    <xdr:colOff>723900</xdr:colOff>
                    <xdr:row>23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409575</xdr:colOff>
                    <xdr:row>9</xdr:row>
                    <xdr:rowOff>228600</xdr:rowOff>
                  </from>
                  <to>
                    <xdr:col>3</xdr:col>
                    <xdr:colOff>419100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352425</xdr:colOff>
                    <xdr:row>8</xdr:row>
                    <xdr:rowOff>66675</xdr:rowOff>
                  </from>
                  <to>
                    <xdr:col>5</xdr:col>
                    <xdr:colOff>771525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800100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6</xdr:col>
                    <xdr:colOff>276225</xdr:colOff>
                    <xdr:row>8</xdr:row>
                    <xdr:rowOff>57150</xdr:rowOff>
                  </from>
                  <to>
                    <xdr:col>7</xdr:col>
                    <xdr:colOff>381000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571500</xdr:colOff>
                    <xdr:row>23</xdr:row>
                    <xdr:rowOff>66675</xdr:rowOff>
                  </from>
                  <to>
                    <xdr:col>6</xdr:col>
                    <xdr:colOff>723900</xdr:colOff>
                    <xdr:row>23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</xdr:col>
                    <xdr:colOff>381000</xdr:colOff>
                    <xdr:row>15</xdr:row>
                    <xdr:rowOff>0</xdr:rowOff>
                  </from>
                  <to>
                    <xdr:col>3</xdr:col>
                    <xdr:colOff>247650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1" name="Check Box 12">
              <controlPr defaultSize="0" autoFill="0" autoLine="0" autoPict="0">
                <anchor moveWithCells="1">
                  <from>
                    <xdr:col>2</xdr:col>
                    <xdr:colOff>400050</xdr:colOff>
                    <xdr:row>10</xdr:row>
                    <xdr:rowOff>238125</xdr:rowOff>
                  </from>
                  <to>
                    <xdr:col>3</xdr:col>
                    <xdr:colOff>266700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2" name="Check Box 13">
              <controlPr defaultSize="0" autoFill="0" autoLine="0" autoPict="0">
                <anchor moveWithCells="1">
                  <from>
                    <xdr:col>3</xdr:col>
                    <xdr:colOff>676275</xdr:colOff>
                    <xdr:row>10</xdr:row>
                    <xdr:rowOff>9525</xdr:rowOff>
                  </from>
                  <to>
                    <xdr:col>5</xdr:col>
                    <xdr:colOff>228600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3" name="Check Box 14">
              <controlPr defaultSize="0" autoFill="0" autoLine="0" autoPict="0">
                <anchor moveWithCells="1">
                  <from>
                    <xdr:col>2</xdr:col>
                    <xdr:colOff>400050</xdr:colOff>
                    <xdr:row>11</xdr:row>
                    <xdr:rowOff>238125</xdr:rowOff>
                  </from>
                  <to>
                    <xdr:col>3</xdr:col>
                    <xdr:colOff>409575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4" name="Check Box 15">
              <controlPr defaultSize="0" autoFill="0" autoLine="0" autoPict="0">
                <anchor moveWithCells="1">
                  <from>
                    <xdr:col>3</xdr:col>
                    <xdr:colOff>276225</xdr:colOff>
                    <xdr:row>15</xdr:row>
                    <xdr:rowOff>9525</xdr:rowOff>
                  </from>
                  <to>
                    <xdr:col>4</xdr:col>
                    <xdr:colOff>142875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5" name="Check Box 17">
              <controlPr defaultSize="0" autoFill="0" autoLine="0" autoPict="0">
                <anchor moveWithCells="1">
                  <from>
                    <xdr:col>3</xdr:col>
                    <xdr:colOff>647700</xdr:colOff>
                    <xdr:row>11</xdr:row>
                    <xdr:rowOff>238125</xdr:rowOff>
                  </from>
                  <to>
                    <xdr:col>5</xdr:col>
                    <xdr:colOff>180975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6" name="Check Box 19">
              <controlPr defaultSize="0" autoFill="0" autoLine="0" autoPict="0">
                <anchor moveWithCells="1">
                  <from>
                    <xdr:col>2</xdr:col>
                    <xdr:colOff>381000</xdr:colOff>
                    <xdr:row>16</xdr:row>
                    <xdr:rowOff>0</xdr:rowOff>
                  </from>
                  <to>
                    <xdr:col>3</xdr:col>
                    <xdr:colOff>247650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7" name="Check Box 20">
              <controlPr defaultSize="0" autoFill="0" autoLine="0" autoPict="0">
                <anchor moveWithCells="1">
                  <from>
                    <xdr:col>3</xdr:col>
                    <xdr:colOff>276225</xdr:colOff>
                    <xdr:row>16</xdr:row>
                    <xdr:rowOff>9525</xdr:rowOff>
                  </from>
                  <to>
                    <xdr:col>4</xdr:col>
                    <xdr:colOff>142875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8" name="Check Box 21">
              <controlPr defaultSize="0" autoFill="0" autoLine="0" autoPict="0">
                <anchor moveWithCells="1">
                  <from>
                    <xdr:col>2</xdr:col>
                    <xdr:colOff>381000</xdr:colOff>
                    <xdr:row>17</xdr:row>
                    <xdr:rowOff>0</xdr:rowOff>
                  </from>
                  <to>
                    <xdr:col>3</xdr:col>
                    <xdr:colOff>247650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9" name="Check Box 22">
              <controlPr defaultSize="0" autoFill="0" autoLine="0" autoPict="0">
                <anchor moveWithCells="1">
                  <from>
                    <xdr:col>3</xdr:col>
                    <xdr:colOff>276225</xdr:colOff>
                    <xdr:row>17</xdr:row>
                    <xdr:rowOff>0</xdr:rowOff>
                  </from>
                  <to>
                    <xdr:col>4</xdr:col>
                    <xdr:colOff>142875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0" name="Check Box 23">
              <controlPr defaultSize="0" autoFill="0" autoLine="0" autoPict="0">
                <anchor moveWithCells="1">
                  <from>
                    <xdr:col>2</xdr:col>
                    <xdr:colOff>419100</xdr:colOff>
                    <xdr:row>12</xdr:row>
                    <xdr:rowOff>238125</xdr:rowOff>
                  </from>
                  <to>
                    <xdr:col>4</xdr:col>
                    <xdr:colOff>438150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1" name="Check Box 24">
              <controlPr defaultSize="0" autoFill="0" autoLine="0" autoPict="0">
                <anchor moveWithCells="1">
                  <from>
                    <xdr:col>4</xdr:col>
                    <xdr:colOff>638175</xdr:colOff>
                    <xdr:row>13</xdr:row>
                    <xdr:rowOff>0</xdr:rowOff>
                  </from>
                  <to>
                    <xdr:col>7</xdr:col>
                    <xdr:colOff>504825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2" name="Check Box 25">
              <controlPr defaultSize="0" autoFill="0" autoLine="0" autoPict="0">
                <anchor moveWithCells="1">
                  <from>
                    <xdr:col>3</xdr:col>
                    <xdr:colOff>657225</xdr:colOff>
                    <xdr:row>11</xdr:row>
                    <xdr:rowOff>0</xdr:rowOff>
                  </from>
                  <to>
                    <xdr:col>5</xdr:col>
                    <xdr:colOff>657225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3" name="Check Box 26">
              <controlPr defaultSize="0" autoFill="0" autoLine="0" autoPict="0">
                <anchor moveWithCells="1">
                  <from>
                    <xdr:col>2</xdr:col>
                    <xdr:colOff>381000</xdr:colOff>
                    <xdr:row>18</xdr:row>
                    <xdr:rowOff>0</xdr:rowOff>
                  </from>
                  <to>
                    <xdr:col>3</xdr:col>
                    <xdr:colOff>247650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4" name="Check Box 27">
              <controlPr defaultSize="0" autoFill="0" autoLine="0" autoPict="0">
                <anchor moveWithCells="1">
                  <from>
                    <xdr:col>3</xdr:col>
                    <xdr:colOff>276225</xdr:colOff>
                    <xdr:row>18</xdr:row>
                    <xdr:rowOff>9525</xdr:rowOff>
                  </from>
                  <to>
                    <xdr:col>4</xdr:col>
                    <xdr:colOff>142875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 (児手児扶)</vt:lpstr>
      <vt:lpstr>'新回答シート (児手児扶)'!Print_Area</vt:lpstr>
    </vt:vector>
  </TitlesOfParts>
  <Company>MatsusakaCityOffice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jki112</cp:lastModifiedBy>
  <cp:lastPrinted>2019-03-08T06:11:31Z</cp:lastPrinted>
  <dcterms:created xsi:type="dcterms:W3CDTF">2017-10-31T09:14:48Z</dcterms:created>
  <dcterms:modified xsi:type="dcterms:W3CDTF">2019-05-07T07:15:26Z</dcterms:modified>
</cp:coreProperties>
</file>