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松阪市\共通\__おくやみチェックリスト\おくやみコーナー\書庫\【原本】2019年05月以降 原本\★yyyymmdd 令和対応\おくやみ01\"/>
    </mc:Choice>
  </mc:AlternateContent>
  <bookViews>
    <workbookView xWindow="0" yWindow="90" windowWidth="19440" windowHeight="7320"/>
  </bookViews>
  <sheets>
    <sheet name="新回答シート（国保）" sheetId="4" r:id="rId1"/>
  </sheets>
  <externalReferences>
    <externalReference r:id="rId2"/>
    <externalReference r:id="rId3"/>
  </externalReferences>
  <definedNames>
    <definedName name="_65歳以上" localSheetId="0">#REF!</definedName>
    <definedName name="_65歳以上">#REF!</definedName>
    <definedName name="CD">[1]INPUT!$E$53:$F$70</definedName>
    <definedName name="CDB">[1]INPUT!$E$80:$H$85</definedName>
    <definedName name="_xlnm.Print_Area" localSheetId="0">'新回答シート（国保）'!$A$1:$H$25</definedName>
  </definedNames>
  <calcPr calcId="152511"/>
</workbook>
</file>

<file path=xl/calcChain.xml><?xml version="1.0" encoding="utf-8"?>
<calcChain xmlns="http://schemas.openxmlformats.org/spreadsheetml/2006/main">
  <c r="O14" i="4" l="1"/>
  <c r="O13" i="4"/>
  <c r="O12" i="4"/>
  <c r="B12" i="4" l="1"/>
  <c r="I22" i="4" l="1"/>
  <c r="I20" i="4"/>
  <c r="I21" i="4"/>
  <c r="G7" i="4" l="1"/>
  <c r="D7" i="4" l="1"/>
  <c r="I7" i="4" s="1"/>
  <c r="I10" i="4" s="1"/>
  <c r="D6" i="4"/>
  <c r="D5" i="4"/>
  <c r="D4" i="4"/>
  <c r="D3" i="4"/>
  <c r="G4" i="4"/>
  <c r="G3" i="4"/>
  <c r="I23" i="4"/>
  <c r="N17" i="4"/>
  <c r="L17" i="4" s="1"/>
  <c r="J17" i="4"/>
  <c r="B17" i="4" s="1"/>
  <c r="I16" i="4"/>
  <c r="I14" i="4"/>
  <c r="I13" i="4"/>
  <c r="I12" i="4"/>
  <c r="B22" i="4" s="1"/>
  <c r="F12" i="4"/>
  <c r="I11" i="4"/>
  <c r="B23" i="4" s="1"/>
  <c r="O10" i="4"/>
  <c r="B18" i="4" l="1"/>
  <c r="B21" i="4"/>
  <c r="G1" i="4" l="1"/>
  <c r="S2" i="4" l="1"/>
  <c r="G2" i="4" s="1"/>
</calcChain>
</file>

<file path=xl/sharedStrings.xml><?xml version="1.0" encoding="utf-8"?>
<sst xmlns="http://schemas.openxmlformats.org/spreadsheetml/2006/main" count="35" uniqueCount="35">
  <si>
    <t>おくやみコーナー　受付シート</t>
    <rPh sb="9" eb="11">
      <t>ウケツケ</t>
    </rPh>
    <phoneticPr fontId="1"/>
  </si>
  <si>
    <t>受付日</t>
    <rPh sb="0" eb="3">
      <t>ウケツケビ</t>
    </rPh>
    <phoneticPr fontId="1"/>
  </si>
  <si>
    <t>No.</t>
    <phoneticPr fontId="1"/>
  </si>
  <si>
    <t>死亡者情報</t>
    <rPh sb="0" eb="2">
      <t>シボウ</t>
    </rPh>
    <rPh sb="2" eb="3">
      <t>シャ</t>
    </rPh>
    <rPh sb="3" eb="5">
      <t>ジョウホウ</t>
    </rPh>
    <phoneticPr fontId="1"/>
  </si>
  <si>
    <t>名前</t>
    <rPh sb="0" eb="1">
      <t>ナ</t>
    </rPh>
    <rPh sb="1" eb="2">
      <t>マエ</t>
    </rPh>
    <phoneticPr fontId="1"/>
  </si>
  <si>
    <t>カナ氏名</t>
    <rPh sb="2" eb="4">
      <t>シメイ</t>
    </rPh>
    <phoneticPr fontId="1"/>
  </si>
  <si>
    <t>宛名番号</t>
    <rPh sb="0" eb="2">
      <t>アテナ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</si>
  <si>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</si>
  <si>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死亡日</t>
    <rPh sb="0" eb="3">
      <t>シボウビ</t>
    </rPh>
    <phoneticPr fontId="1"/>
  </si>
  <si>
    <t>回答者→</t>
    <rPh sb="0" eb="2">
      <t>カイトウ</t>
    </rPh>
    <rPh sb="2" eb="3">
      <t>シャ</t>
    </rPh>
    <phoneticPr fontId="1"/>
  </si>
  <si>
    <t>手続き届出の要否</t>
    <rPh sb="0" eb="2">
      <t>テツヅ</t>
    </rPh>
    <rPh sb="3" eb="5">
      <t>トドケデ</t>
    </rPh>
    <rPh sb="6" eb="8">
      <t>ヨウヒ</t>
    </rPh>
    <phoneticPr fontId="1"/>
  </si>
  <si>
    <t>コメント１</t>
    <phoneticPr fontId="1"/>
  </si>
  <si>
    <t>フラグ２</t>
    <phoneticPr fontId="1"/>
  </si>
  <si>
    <t>フラグ４</t>
    <phoneticPr fontId="1"/>
  </si>
  <si>
    <t>必要書類</t>
    <rPh sb="0" eb="2">
      <t>ヒツヨウ</t>
    </rPh>
    <rPh sb="2" eb="4">
      <t>ショルイ</t>
    </rPh>
    <phoneticPr fontId="1"/>
  </si>
  <si>
    <t>現在の納付方法</t>
    <rPh sb="0" eb="2">
      <t>ゲンザイ</t>
    </rPh>
    <rPh sb="3" eb="5">
      <t>ノウフ</t>
    </rPh>
    <rPh sb="5" eb="7">
      <t>ホウホウ</t>
    </rPh>
    <phoneticPr fontId="1"/>
  </si>
  <si>
    <t>対応窓口</t>
    <rPh sb="0" eb="2">
      <t>タイオウ</t>
    </rPh>
    <rPh sb="2" eb="4">
      <t>マドグチ</t>
    </rPh>
    <phoneticPr fontId="1"/>
  </si>
  <si>
    <t>必要な届等</t>
    <rPh sb="0" eb="2">
      <t>ヒツヨウ</t>
    </rPh>
    <rPh sb="3" eb="4">
      <t>トドケ</t>
    </rPh>
    <rPh sb="4" eb="5">
      <t>トウ</t>
    </rPh>
    <phoneticPr fontId="1"/>
  </si>
  <si>
    <t>コーナーへの回答</t>
    <rPh sb="6" eb="8">
      <t>カイトウ</t>
    </rPh>
    <phoneticPr fontId="1"/>
  </si>
  <si>
    <t>同一世帯員</t>
    <rPh sb="0" eb="2">
      <t>ドウイツ</t>
    </rPh>
    <rPh sb="2" eb="5">
      <t>セタイイン</t>
    </rPh>
    <phoneticPr fontId="1"/>
  </si>
  <si>
    <t>おくやみｺｰﾅｰへ連絡事項</t>
    <rPh sb="9" eb="11">
      <t>レンラク</t>
    </rPh>
    <rPh sb="11" eb="13">
      <t>ジコウ</t>
    </rPh>
    <phoneticPr fontId="1"/>
  </si>
  <si>
    <t>納付方法確認・納付相談</t>
    <rPh sb="0" eb="2">
      <t>ノウフ</t>
    </rPh>
    <rPh sb="2" eb="4">
      <t>ホウホウ</t>
    </rPh>
    <rPh sb="4" eb="6">
      <t>カクニン</t>
    </rPh>
    <rPh sb="7" eb="9">
      <t>ノウフ</t>
    </rPh>
    <rPh sb="9" eb="11">
      <t>ソウダン</t>
    </rPh>
    <phoneticPr fontId="1"/>
  </si>
  <si>
    <t>連絡事項（担当者宛）</t>
    <rPh sb="0" eb="2">
      <t>レンラク</t>
    </rPh>
    <rPh sb="2" eb="4">
      <t>ジコウ</t>
    </rPh>
    <rPh sb="5" eb="8">
      <t>タントウシャ</t>
    </rPh>
    <rPh sb="8" eb="9">
      <t>ア</t>
    </rPh>
    <phoneticPr fontId="1"/>
  </si>
  <si>
    <t>世帯員の証打替</t>
    <rPh sb="0" eb="3">
      <t>セタイイン</t>
    </rPh>
    <rPh sb="5" eb="6">
      <t>ダ</t>
    </rPh>
    <rPh sb="6" eb="7">
      <t>タイ</t>
    </rPh>
    <phoneticPr fontId="1"/>
  </si>
  <si>
    <t>死亡者本人の資格</t>
    <rPh sb="0" eb="3">
      <t>シボウシャ</t>
    </rPh>
    <rPh sb="3" eb="5">
      <t>ホンニン</t>
    </rPh>
    <rPh sb="6" eb="8">
      <t>シカク</t>
    </rPh>
    <phoneticPr fontId="1"/>
  </si>
  <si>
    <t>資格給付</t>
    <rPh sb="0" eb="2">
      <t>シカク</t>
    </rPh>
    <rPh sb="2" eb="4">
      <t>キュウフ</t>
    </rPh>
    <phoneticPr fontId="1"/>
  </si>
  <si>
    <t>資格喪失日</t>
    <rPh sb="0" eb="2">
      <t>シカク</t>
    </rPh>
    <rPh sb="2" eb="4">
      <t>ソウシツ</t>
    </rPh>
    <rPh sb="4" eb="5">
      <t>ヒ</t>
    </rPh>
    <phoneticPr fontId="1"/>
  </si>
  <si>
    <t>記号番号</t>
    <rPh sb="0" eb="2">
      <t>キゴウ</t>
    </rPh>
    <rPh sb="2" eb="4">
      <t>バンゴウ</t>
    </rPh>
    <phoneticPr fontId="1"/>
  </si>
  <si>
    <t>生年月日</t>
    <phoneticPr fontId="1"/>
  </si>
  <si>
    <t>フラグ１</t>
    <phoneticPr fontId="1"/>
  </si>
  <si>
    <t>フラグ３</t>
    <phoneticPr fontId="1"/>
  </si>
  <si>
    <t>ワンストップ</t>
    <phoneticPr fontId="1"/>
  </si>
  <si>
    <t>国保資格</t>
    <rPh sb="0" eb="2">
      <t>コクホ</t>
    </rPh>
    <rPh sb="2" eb="4">
      <t>シカク</t>
    </rPh>
    <phoneticPr fontId="1"/>
  </si>
  <si>
    <t>保険税</t>
    <rPh sb="0" eb="2">
      <t>ホケン</t>
    </rPh>
    <rPh sb="2" eb="3">
      <t>ゼイ</t>
    </rPh>
    <phoneticPr fontId="1"/>
  </si>
  <si>
    <t>このセルに回答者名を入力</t>
    <rPh sb="5" eb="7">
      <t>カイトウ</t>
    </rPh>
    <rPh sb="7" eb="8">
      <t>シャ</t>
    </rPh>
    <rPh sb="8" eb="9">
      <t>メイ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</si>
</sst>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[$-F800]dddd\,\ mmmm\ dd\,\ yyyy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8"/>
      <color theme="1" tint="0.499984740745262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6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rgb="FF000000"/>
      <name val="ＭＳ Ｐゴシック"/>
      <family val="3"/>
      <charset val="128"/>
    </font>
    <font>
      <b/>
      <sz val="9"/>
      <color rgb="FFFFFF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41" xfId="0" applyFont="1" applyFill="1" applyBorder="1">
      <alignment vertical="center"/>
    </xf>
    <xf numFmtId="0" fontId="14" fillId="0" borderId="42" xfId="0" applyFont="1" applyFill="1" applyBorder="1">
      <alignment vertical="center"/>
    </xf>
    <xf numFmtId="176" fontId="3" fillId="0" borderId="42" xfId="0" applyNumberFormat="1" applyFont="1" applyFill="1" applyBorder="1" applyAlignment="1">
      <alignment horizontal="center" vertical="center"/>
    </xf>
    <xf numFmtId="176" fontId="3" fillId="0" borderId="43" xfId="0" applyNumberFormat="1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left" vertical="center"/>
    </xf>
    <xf numFmtId="0" fontId="14" fillId="0" borderId="45" xfId="0" applyFont="1" applyFill="1" applyBorder="1" applyAlignment="1">
      <alignment horizontal="left" vertical="center"/>
    </xf>
    <xf numFmtId="176" fontId="3" fillId="0" borderId="45" xfId="0" applyNumberFormat="1" applyFont="1" applyFill="1" applyBorder="1" applyAlignment="1">
      <alignment horizontal="left" vertical="center"/>
    </xf>
    <xf numFmtId="176" fontId="3" fillId="0" borderId="46" xfId="0" applyNumberFormat="1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right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1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 indent="1"/>
    </xf>
    <xf numFmtId="0" fontId="3" fillId="3" borderId="29" xfId="0" applyFont="1" applyFill="1" applyBorder="1">
      <alignment vertical="center"/>
    </xf>
    <xf numFmtId="0" fontId="3" fillId="3" borderId="30" xfId="0" applyFont="1" applyFill="1" applyBorder="1">
      <alignment vertical="center"/>
    </xf>
    <xf numFmtId="176" fontId="3" fillId="3" borderId="0" xfId="0" applyNumberFormat="1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/>
    </xf>
    <xf numFmtId="0" fontId="12" fillId="3" borderId="56" xfId="0" applyFont="1" applyFill="1" applyBorder="1" applyAlignment="1">
      <alignment horizontal="left" vertical="center"/>
    </xf>
    <xf numFmtId="0" fontId="11" fillId="3" borderId="56" xfId="0" applyFont="1" applyFill="1" applyBorder="1" applyAlignment="1">
      <alignment horizontal="left" vertical="center"/>
    </xf>
    <xf numFmtId="0" fontId="8" fillId="3" borderId="56" xfId="0" applyFont="1" applyFill="1" applyBorder="1" applyAlignment="1">
      <alignment horizontal="center" vertical="center"/>
    </xf>
    <xf numFmtId="0" fontId="11" fillId="3" borderId="56" xfId="0" applyFont="1" applyFill="1" applyBorder="1" applyAlignment="1">
      <alignment horizontal="center" vertical="center"/>
    </xf>
    <xf numFmtId="0" fontId="3" fillId="3" borderId="0" xfId="0" applyFont="1" applyFill="1">
      <alignment vertical="center"/>
    </xf>
    <xf numFmtId="0" fontId="15" fillId="4" borderId="47" xfId="0" applyFont="1" applyFill="1" applyBorder="1" applyAlignment="1">
      <alignment horizontal="left" vertical="center"/>
    </xf>
    <xf numFmtId="0" fontId="8" fillId="4" borderId="48" xfId="0" applyFont="1" applyFill="1" applyBorder="1" applyAlignment="1">
      <alignment horizontal="center" vertical="center"/>
    </xf>
    <xf numFmtId="0" fontId="15" fillId="4" borderId="49" xfId="0" applyFont="1" applyFill="1" applyBorder="1" applyAlignment="1">
      <alignment horizontal="left" vertical="center"/>
    </xf>
    <xf numFmtId="0" fontId="11" fillId="4" borderId="49" xfId="0" applyFont="1" applyFill="1" applyBorder="1" applyAlignment="1">
      <alignment horizontal="left" vertical="center"/>
    </xf>
    <xf numFmtId="0" fontId="15" fillId="4" borderId="21" xfId="0" applyFont="1" applyFill="1" applyBorder="1" applyAlignment="1">
      <alignment horizontal="left" vertical="center"/>
    </xf>
    <xf numFmtId="0" fontId="10" fillId="4" borderId="20" xfId="0" applyFont="1" applyFill="1" applyBorder="1" applyAlignment="1">
      <alignment horizontal="center" vertical="center"/>
    </xf>
    <xf numFmtId="0" fontId="15" fillId="4" borderId="32" xfId="0" applyFont="1" applyFill="1" applyBorder="1" applyAlignment="1">
      <alignment horizontal="left" vertical="center"/>
    </xf>
    <xf numFmtId="0" fontId="8" fillId="4" borderId="31" xfId="0" applyFont="1" applyFill="1" applyBorder="1" applyAlignment="1">
      <alignment horizontal="center" vertical="center"/>
    </xf>
    <xf numFmtId="0" fontId="10" fillId="4" borderId="49" xfId="0" applyFont="1" applyFill="1" applyBorder="1" applyAlignment="1">
      <alignment horizontal="left" vertical="center"/>
    </xf>
    <xf numFmtId="0" fontId="8" fillId="4" borderId="51" xfId="0" applyFont="1" applyFill="1" applyBorder="1" applyAlignment="1">
      <alignment horizontal="center" vertical="center"/>
    </xf>
    <xf numFmtId="0" fontId="12" fillId="4" borderId="62" xfId="0" applyFont="1" applyFill="1" applyBorder="1" applyAlignment="1">
      <alignment horizontal="left" vertical="center"/>
    </xf>
    <xf numFmtId="0" fontId="8" fillId="4" borderId="27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justify" vertical="center"/>
    </xf>
    <xf numFmtId="0" fontId="3" fillId="4" borderId="18" xfId="0" applyFont="1" applyFill="1" applyBorder="1" applyAlignment="1">
      <alignment horizontal="justify" vertical="center"/>
    </xf>
    <xf numFmtId="0" fontId="3" fillId="4" borderId="21" xfId="0" applyFont="1" applyFill="1" applyBorder="1" applyAlignment="1">
      <alignment horizontal="justify" vertical="center"/>
    </xf>
    <xf numFmtId="0" fontId="3" fillId="4" borderId="17" xfId="0" applyFont="1" applyFill="1" applyBorder="1" applyAlignment="1">
      <alignment horizontal="justify" vertical="center"/>
    </xf>
    <xf numFmtId="0" fontId="3" fillId="4" borderId="24" xfId="0" applyFont="1" applyFill="1" applyBorder="1" applyAlignment="1">
      <alignment horizontal="justify" vertical="center"/>
    </xf>
    <xf numFmtId="0" fontId="3" fillId="4" borderId="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vertical="center"/>
    </xf>
    <xf numFmtId="0" fontId="3" fillId="4" borderId="57" xfId="0" applyFont="1" applyFill="1" applyBorder="1" applyAlignment="1">
      <alignment vertical="center" shrinkToFit="1"/>
    </xf>
    <xf numFmtId="176" fontId="3" fillId="4" borderId="59" xfId="0" applyNumberFormat="1" applyFont="1" applyFill="1" applyBorder="1" applyAlignment="1">
      <alignment vertical="center"/>
    </xf>
    <xf numFmtId="0" fontId="10" fillId="4" borderId="11" xfId="0" applyFont="1" applyFill="1" applyBorder="1" applyAlignment="1">
      <alignment horizontal="left" vertical="center"/>
    </xf>
    <xf numFmtId="0" fontId="8" fillId="4" borderId="63" xfId="0" applyFont="1" applyFill="1" applyBorder="1" applyAlignment="1">
      <alignment horizontal="center" vertical="center"/>
    </xf>
    <xf numFmtId="0" fontId="4" fillId="4" borderId="39" xfId="0" applyFont="1" applyFill="1" applyBorder="1">
      <alignment vertical="center"/>
    </xf>
    <xf numFmtId="0" fontId="3" fillId="4" borderId="44" xfId="0" applyFont="1" applyFill="1" applyBorder="1">
      <alignment vertical="center"/>
    </xf>
    <xf numFmtId="0" fontId="8" fillId="4" borderId="11" xfId="0" applyFont="1" applyFill="1" applyBorder="1" applyAlignment="1">
      <alignment vertical="top"/>
    </xf>
    <xf numFmtId="0" fontId="8" fillId="4" borderId="30" xfId="0" applyFont="1" applyFill="1" applyBorder="1" applyAlignment="1">
      <alignment vertical="top"/>
    </xf>
    <xf numFmtId="0" fontId="8" fillId="4" borderId="12" xfId="0" applyFont="1" applyFill="1" applyBorder="1" applyAlignment="1">
      <alignment vertical="top"/>
    </xf>
    <xf numFmtId="0" fontId="3" fillId="4" borderId="32" xfId="0" applyFont="1" applyFill="1" applyBorder="1" applyAlignment="1">
      <alignment vertical="center"/>
    </xf>
    <xf numFmtId="0" fontId="3" fillId="4" borderId="64" xfId="0" applyFont="1" applyFill="1" applyBorder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indent="1"/>
    </xf>
    <xf numFmtId="0" fontId="3" fillId="0" borderId="20" xfId="0" applyFont="1" applyFill="1" applyBorder="1" applyAlignment="1">
      <alignment horizontal="left" vertical="center" indent="1"/>
    </xf>
    <xf numFmtId="0" fontId="3" fillId="0" borderId="10" xfId="0" applyFont="1" applyFill="1" applyBorder="1" applyAlignment="1">
      <alignment horizontal="left" vertical="center" indent="1"/>
    </xf>
    <xf numFmtId="176" fontId="3" fillId="0" borderId="19" xfId="0" applyNumberFormat="1" applyFont="1" applyFill="1" applyBorder="1" applyAlignment="1">
      <alignment horizontal="left" vertical="center" indent="1"/>
    </xf>
    <xf numFmtId="176" fontId="3" fillId="0" borderId="20" xfId="0" applyNumberFormat="1" applyFont="1" applyFill="1" applyBorder="1" applyAlignment="1">
      <alignment horizontal="left" vertical="center" indent="1"/>
    </xf>
    <xf numFmtId="176" fontId="3" fillId="0" borderId="10" xfId="0" applyNumberFormat="1" applyFont="1" applyFill="1" applyBorder="1" applyAlignment="1">
      <alignment horizontal="left" vertical="center" indent="1"/>
    </xf>
    <xf numFmtId="0" fontId="3" fillId="0" borderId="65" xfId="0" applyFont="1" applyFill="1" applyBorder="1" applyAlignment="1">
      <alignment horizontal="left" vertical="center" shrinkToFit="1"/>
    </xf>
    <xf numFmtId="0" fontId="3" fillId="0" borderId="66" xfId="0" applyFont="1" applyFill="1" applyBorder="1" applyAlignment="1">
      <alignment horizontal="left" vertical="center" shrinkToFit="1"/>
    </xf>
    <xf numFmtId="0" fontId="3" fillId="0" borderId="67" xfId="0" applyFont="1" applyFill="1" applyBorder="1" applyAlignment="1">
      <alignment horizontal="left" vertical="center" shrinkToFit="1"/>
    </xf>
    <xf numFmtId="0" fontId="5" fillId="4" borderId="55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vertical="center" wrapText="1"/>
    </xf>
    <xf numFmtId="0" fontId="3" fillId="0" borderId="61" xfId="0" applyFont="1" applyFill="1" applyBorder="1" applyAlignment="1">
      <alignment horizontal="left" vertical="center" wrapText="1"/>
    </xf>
    <xf numFmtId="0" fontId="3" fillId="0" borderId="60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58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176" fontId="3" fillId="0" borderId="58" xfId="0" applyNumberFormat="1" applyFont="1" applyFill="1" applyBorder="1" applyAlignment="1">
      <alignment horizontal="center" vertical="center"/>
    </xf>
    <xf numFmtId="176" fontId="3" fillId="0" borderId="27" xfId="0" applyNumberFormat="1" applyFont="1" applyFill="1" applyBorder="1" applyAlignment="1">
      <alignment horizontal="center" vertical="center"/>
    </xf>
    <xf numFmtId="177" fontId="3" fillId="0" borderId="27" xfId="0" applyNumberFormat="1" applyFont="1" applyFill="1" applyBorder="1" applyAlignment="1">
      <alignment horizontal="center" vertical="center"/>
    </xf>
    <xf numFmtId="177" fontId="3" fillId="0" borderId="28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54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left" vertical="center" wrapText="1" shrinkToFit="1"/>
    </xf>
    <xf numFmtId="0" fontId="3" fillId="0" borderId="31" xfId="0" applyFont="1" applyFill="1" applyBorder="1" applyAlignment="1">
      <alignment horizontal="left" vertical="center" wrapText="1" shrinkToFit="1"/>
    </xf>
    <xf numFmtId="0" fontId="3" fillId="0" borderId="34" xfId="0" applyFont="1" applyFill="1" applyBorder="1" applyAlignment="1">
      <alignment horizontal="left" vertical="center" wrapText="1" shrinkToFit="1"/>
    </xf>
    <xf numFmtId="0" fontId="3" fillId="0" borderId="33" xfId="0" applyFont="1" applyFill="1" applyBorder="1" applyAlignment="1">
      <alignment horizontal="left" vertical="center" shrinkToFit="1"/>
    </xf>
    <xf numFmtId="0" fontId="3" fillId="0" borderId="31" xfId="0" applyFont="1" applyFill="1" applyBorder="1" applyAlignment="1">
      <alignment horizontal="left" vertical="center" shrinkToFit="1"/>
    </xf>
    <xf numFmtId="0" fontId="3" fillId="0" borderId="34" xfId="0" applyFont="1" applyFill="1" applyBorder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trlProps/ctrlProp1.xml><?xml version="1.0" encoding="utf-8"?>
<formControlPr xmlns="http://schemas.microsoft.com/office/spreadsheetml/2009/9/main" objectType="CheckBox" fmlaLink="$J$14" lockText="1"/>
</file>

<file path=xl/ctrlProps/ctrlProp10.xml><?xml version="1.0" encoding="utf-8"?>
<formControlPr xmlns="http://schemas.microsoft.com/office/spreadsheetml/2009/9/main" objectType="CheckBox" fmlaLink="$K$10" lockText="1"/>
</file>

<file path=xl/ctrlProps/ctrlProp11.xml><?xml version="1.0" encoding="utf-8"?>
<formControlPr xmlns="http://schemas.microsoft.com/office/spreadsheetml/2009/9/main" objectType="CheckBox" fmlaLink="$J$11" lockText="1"/>
</file>

<file path=xl/ctrlProps/ctrlProp12.xml><?xml version="1.0" encoding="utf-8"?>
<formControlPr xmlns="http://schemas.microsoft.com/office/spreadsheetml/2009/9/main" objectType="CheckBox" fmlaLink="$K$11" lockText="1"/>
</file>

<file path=xl/ctrlProps/ctrlProp13.xml><?xml version="1.0" encoding="utf-8"?>
<formControlPr xmlns="http://schemas.microsoft.com/office/spreadsheetml/2009/9/main" objectType="CheckBox" fmlaLink="$J$12" lockText="1"/>
</file>

<file path=xl/ctrlProps/ctrlProp14.xml><?xml version="1.0" encoding="utf-8"?>
<formControlPr xmlns="http://schemas.microsoft.com/office/spreadsheetml/2009/9/main" objectType="CheckBox" fmlaLink="$K$12" lockText="1"/>
</file>

<file path=xl/ctrlProps/ctrlProp15.xml><?xml version="1.0" encoding="utf-8"?>
<formControlPr xmlns="http://schemas.microsoft.com/office/spreadsheetml/2009/9/main" objectType="CheckBox" fmlaLink="$K$13" lockText="1"/>
</file>

<file path=xl/ctrlProps/ctrlProp16.xml><?xml version="1.0" encoding="utf-8"?>
<formControlPr xmlns="http://schemas.microsoft.com/office/spreadsheetml/2009/9/main" objectType="CheckBox" fmlaLink="$L$13" lockText="1"/>
</file>

<file path=xl/ctrlProps/ctrlProp2.xml><?xml version="1.0" encoding="utf-8"?>
<formControlPr xmlns="http://schemas.microsoft.com/office/spreadsheetml/2009/9/main" objectType="CheckBox" fmlaLink="$K$14" lockText="1"/>
</file>

<file path=xl/ctrlProps/ctrlProp3.xml><?xml version="1.0" encoding="utf-8"?>
<formControlPr xmlns="http://schemas.microsoft.com/office/spreadsheetml/2009/9/main" objectType="CheckBox" fmlaLink="$K$17" lockText="1"/>
</file>

<file path=xl/ctrlProps/ctrlProp4.xml><?xml version="1.0" encoding="utf-8"?>
<formControlPr xmlns="http://schemas.microsoft.com/office/spreadsheetml/2009/9/main" objectType="CheckBox" fmlaLink="$J$13" lockText="1"/>
</file>

<file path=xl/ctrlProps/ctrlProp5.xml><?xml version="1.0" encoding="utf-8"?>
<formControlPr xmlns="http://schemas.microsoft.com/office/spreadsheetml/2009/9/main" objectType="CheckBox" fmlaLink="$K$8" lockText="1"/>
</file>

<file path=xl/ctrlProps/ctrlProp6.xml><?xml version="1.0" encoding="utf-8"?>
<formControlPr xmlns="http://schemas.microsoft.com/office/spreadsheetml/2009/9/main" objectType="CheckBox" fmlaLink="$J$8" lockText="1"/>
</file>

<file path=xl/ctrlProps/ctrlProp7.xml><?xml version="1.0" encoding="utf-8"?>
<formControlPr xmlns="http://schemas.microsoft.com/office/spreadsheetml/2009/9/main" objectType="CheckBox" fmlaLink="$L$8" lockText="1"/>
</file>

<file path=xl/ctrlProps/ctrlProp8.xml><?xml version="1.0" encoding="utf-8"?>
<formControlPr xmlns="http://schemas.microsoft.com/office/spreadsheetml/2009/9/main" objectType="CheckBox" fmlaLink="$J$10" lockText="1"/>
</file>

<file path=xl/ctrlProps/ctrlProp9.xml><?xml version="1.0" encoding="utf-8"?>
<formControlPr xmlns="http://schemas.microsoft.com/office/spreadsheetml/2009/9/main" objectType="CheckBox" fmlaLink="$L$10" lockText="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2.emf"/><Relationship Id="rId3" Type="http://schemas.openxmlformats.org/officeDocument/2006/relationships/image" Target="../media/image12.emf"/><Relationship Id="rId7" Type="http://schemas.openxmlformats.org/officeDocument/2006/relationships/image" Target="../media/image8.emf"/><Relationship Id="rId12" Type="http://schemas.openxmlformats.org/officeDocument/2006/relationships/image" Target="../media/image3.emf"/><Relationship Id="rId2" Type="http://schemas.openxmlformats.org/officeDocument/2006/relationships/image" Target="../media/image13.emf"/><Relationship Id="rId1" Type="http://schemas.openxmlformats.org/officeDocument/2006/relationships/image" Target="../media/image14.emf"/><Relationship Id="rId6" Type="http://schemas.openxmlformats.org/officeDocument/2006/relationships/image" Target="../media/image9.emf"/><Relationship Id="rId11" Type="http://schemas.openxmlformats.org/officeDocument/2006/relationships/image" Target="../media/image4.emf"/><Relationship Id="rId5" Type="http://schemas.openxmlformats.org/officeDocument/2006/relationships/image" Target="../media/image10.emf"/><Relationship Id="rId10" Type="http://schemas.openxmlformats.org/officeDocument/2006/relationships/image" Target="../media/image5.emf"/><Relationship Id="rId4" Type="http://schemas.openxmlformats.org/officeDocument/2006/relationships/image" Target="../media/image11.emf"/><Relationship Id="rId9" Type="http://schemas.openxmlformats.org/officeDocument/2006/relationships/image" Target="../media/image6.emf"/><Relationship Id="rId1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81643</xdr:colOff>
      <xdr:row>1</xdr:row>
      <xdr:rowOff>195943</xdr:rowOff>
    </xdr:from>
    <xdr:to>
      <xdr:col>19</xdr:col>
      <xdr:colOff>217714</xdr:colOff>
      <xdr:row>5</xdr:row>
      <xdr:rowOff>0</xdr:rowOff>
    </xdr:to>
    <xdr:grpSp>
      <xdr:nvGrpSpPr>
        <xdr:cNvPr id="2" name="グループ化 1"/>
        <xdr:cNvGrpSpPr/>
      </xdr:nvGrpSpPr>
      <xdr:grpSpPr>
        <a:xfrm>
          <a:off x="6600976" y="439360"/>
          <a:ext cx="1765905" cy="777723"/>
          <a:chOff x="6543673" y="5438772"/>
          <a:chExt cx="1666876" cy="609602"/>
        </a:xfrm>
      </xdr:grpSpPr>
      <xdr:sp macro="" textlink="">
        <xdr:nvSpPr>
          <xdr:cNvPr id="3" name="ホームベース 2"/>
          <xdr:cNvSpPr/>
        </xdr:nvSpPr>
        <xdr:spPr>
          <a:xfrm rot="10800000">
            <a:off x="6543673" y="5438772"/>
            <a:ext cx="1666876" cy="609602"/>
          </a:xfrm>
          <a:prstGeom prst="homePlate">
            <a:avLst/>
          </a:prstGeom>
          <a:solidFill>
            <a:schemeClr val="accent4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6877050" y="5476875"/>
            <a:ext cx="122872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おくやみコーナーの</a:t>
            </a:r>
            <a:endParaRPr kumimoji="1" lang="en-US" altLang="ja-JP" sz="1050">
              <a:latin typeface="Meiryo UI" pitchFamily="50" charset="-128"/>
              <a:ea typeface="Meiryo UI" pitchFamily="50" charset="-128"/>
              <a:cs typeface="Meiryo UI" pitchFamily="50" charset="-128"/>
            </a:endParaRPr>
          </a:p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データより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13</xdr:row>
          <xdr:rowOff>19050</xdr:rowOff>
        </xdr:from>
        <xdr:to>
          <xdr:col>3</xdr:col>
          <xdr:colOff>57150</xdr:colOff>
          <xdr:row>13</xdr:row>
          <xdr:rowOff>247650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13</xdr:row>
          <xdr:rowOff>9525</xdr:rowOff>
        </xdr:from>
        <xdr:to>
          <xdr:col>4</xdr:col>
          <xdr:colOff>0</xdr:colOff>
          <xdr:row>13</xdr:row>
          <xdr:rowOff>247650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16</xdr:row>
          <xdr:rowOff>66675</xdr:rowOff>
        </xdr:from>
        <xdr:to>
          <xdr:col>6</xdr:col>
          <xdr:colOff>723900</xdr:colOff>
          <xdr:row>16</xdr:row>
          <xdr:rowOff>323850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12</xdr:row>
          <xdr:rowOff>19050</xdr:rowOff>
        </xdr:from>
        <xdr:to>
          <xdr:col>3</xdr:col>
          <xdr:colOff>390525</xdr:colOff>
          <xdr:row>12</xdr:row>
          <xdr:rowOff>247650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年金特徴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8</xdr:row>
          <xdr:rowOff>66675</xdr:rowOff>
        </xdr:from>
        <xdr:to>
          <xdr:col>5</xdr:col>
          <xdr:colOff>771525</xdr:colOff>
          <xdr:row>8</xdr:row>
          <xdr:rowOff>342900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33CCCC" mc:Ignorable="a14" a14:legacySpreadsheetColorIndex="4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該当手続きなし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8</xdr:row>
          <xdr:rowOff>47625</xdr:rowOff>
        </xdr:from>
        <xdr:to>
          <xdr:col>4</xdr:col>
          <xdr:colOff>171450</xdr:colOff>
          <xdr:row>8</xdr:row>
          <xdr:rowOff>352425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33CCCC" mc:Ignorable="a14" a14:legacySpreadsheetColorIndex="4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資格あり・手続きあり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57150</xdr:rowOff>
        </xdr:from>
        <xdr:to>
          <xdr:col>7</xdr:col>
          <xdr:colOff>381000</xdr:colOff>
          <xdr:row>8</xdr:row>
          <xdr:rowOff>323850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33CCCC" mc:Ignorable="a14" a14:legacySpreadsheetColorIndex="4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手続済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38100</xdr:rowOff>
        </xdr:from>
        <xdr:to>
          <xdr:col>3</xdr:col>
          <xdr:colOff>609600</xdr:colOff>
          <xdr:row>9</xdr:row>
          <xdr:rowOff>228600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世帯主（被保）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9</xdr:row>
          <xdr:rowOff>28575</xdr:rowOff>
        </xdr:from>
        <xdr:to>
          <xdr:col>6</xdr:col>
          <xdr:colOff>581025</xdr:colOff>
          <xdr:row>9</xdr:row>
          <xdr:rowOff>228600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主でない被保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9</xdr:row>
          <xdr:rowOff>38100</xdr:rowOff>
        </xdr:from>
        <xdr:to>
          <xdr:col>5</xdr:col>
          <xdr:colOff>95250</xdr:colOff>
          <xdr:row>9</xdr:row>
          <xdr:rowOff>228600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世帯主（擬主）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809625</xdr:colOff>
          <xdr:row>18</xdr:row>
          <xdr:rowOff>104775</xdr:rowOff>
        </xdr:from>
        <xdr:to>
          <xdr:col>7</xdr:col>
          <xdr:colOff>809625</xdr:colOff>
          <xdr:row>19</xdr:row>
          <xdr:rowOff>38100</xdr:rowOff>
        </xdr:to>
        <xdr:sp macro="" textlink="">
          <xdr:nvSpPr>
            <xdr:cNvPr id="4107" name="OptionButton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809625</xdr:colOff>
          <xdr:row>19</xdr:row>
          <xdr:rowOff>57150</xdr:rowOff>
        </xdr:from>
        <xdr:to>
          <xdr:col>7</xdr:col>
          <xdr:colOff>809625</xdr:colOff>
          <xdr:row>19</xdr:row>
          <xdr:rowOff>228600</xdr:rowOff>
        </xdr:to>
        <xdr:sp macro="" textlink="">
          <xdr:nvSpPr>
            <xdr:cNvPr id="4108" name="OptionButton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809625</xdr:colOff>
          <xdr:row>20</xdr:row>
          <xdr:rowOff>0</xdr:rowOff>
        </xdr:from>
        <xdr:to>
          <xdr:col>7</xdr:col>
          <xdr:colOff>809625</xdr:colOff>
          <xdr:row>20</xdr:row>
          <xdr:rowOff>180975</xdr:rowOff>
        </xdr:to>
        <xdr:sp macro="" textlink="">
          <xdr:nvSpPr>
            <xdr:cNvPr id="4109" name="OptionButton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20</xdr:row>
          <xdr:rowOff>190500</xdr:rowOff>
        </xdr:from>
        <xdr:to>
          <xdr:col>7</xdr:col>
          <xdr:colOff>800100</xdr:colOff>
          <xdr:row>20</xdr:row>
          <xdr:rowOff>371475</xdr:rowOff>
        </xdr:to>
        <xdr:sp macro="" textlink="">
          <xdr:nvSpPr>
            <xdr:cNvPr id="4110" name="OptionButton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16</xdr:row>
          <xdr:rowOff>314325</xdr:rowOff>
        </xdr:from>
        <xdr:to>
          <xdr:col>7</xdr:col>
          <xdr:colOff>800100</xdr:colOff>
          <xdr:row>17</xdr:row>
          <xdr:rowOff>104775</xdr:rowOff>
        </xdr:to>
        <xdr:sp macro="" textlink="">
          <xdr:nvSpPr>
            <xdr:cNvPr id="4111" name="OptionButton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17</xdr:row>
          <xdr:rowOff>114300</xdr:rowOff>
        </xdr:from>
        <xdr:to>
          <xdr:col>7</xdr:col>
          <xdr:colOff>800100</xdr:colOff>
          <xdr:row>17</xdr:row>
          <xdr:rowOff>295275</xdr:rowOff>
        </xdr:to>
        <xdr:sp macro="" textlink="">
          <xdr:nvSpPr>
            <xdr:cNvPr id="4112" name="OptionButton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17</xdr:row>
          <xdr:rowOff>304800</xdr:rowOff>
        </xdr:from>
        <xdr:to>
          <xdr:col>7</xdr:col>
          <xdr:colOff>800100</xdr:colOff>
          <xdr:row>18</xdr:row>
          <xdr:rowOff>95250</xdr:rowOff>
        </xdr:to>
        <xdr:sp macro="" textlink="">
          <xdr:nvSpPr>
            <xdr:cNvPr id="4113" name="OptionButton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10</xdr:row>
          <xdr:rowOff>47625</xdr:rowOff>
        </xdr:from>
        <xdr:to>
          <xdr:col>3</xdr:col>
          <xdr:colOff>609600</xdr:colOff>
          <xdr:row>10</xdr:row>
          <xdr:rowOff>247650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10</xdr:row>
          <xdr:rowOff>47625</xdr:rowOff>
        </xdr:from>
        <xdr:to>
          <xdr:col>5</xdr:col>
          <xdr:colOff>95250</xdr:colOff>
          <xdr:row>10</xdr:row>
          <xdr:rowOff>247650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11</xdr:row>
          <xdr:rowOff>47625</xdr:rowOff>
        </xdr:from>
        <xdr:to>
          <xdr:col>3</xdr:col>
          <xdr:colOff>609600</xdr:colOff>
          <xdr:row>11</xdr:row>
          <xdr:rowOff>247650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３カ月以上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11</xdr:row>
          <xdr:rowOff>47625</xdr:rowOff>
        </xdr:from>
        <xdr:to>
          <xdr:col>5</xdr:col>
          <xdr:colOff>95250</xdr:colOff>
          <xdr:row>11</xdr:row>
          <xdr:rowOff>247650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３カ月未満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12</xdr:row>
          <xdr:rowOff>38100</xdr:rowOff>
        </xdr:from>
        <xdr:to>
          <xdr:col>5</xdr:col>
          <xdr:colOff>85725</xdr:colOff>
          <xdr:row>12</xdr:row>
          <xdr:rowOff>228600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普通徴収（口座）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38100</xdr:rowOff>
        </xdr:from>
        <xdr:to>
          <xdr:col>6</xdr:col>
          <xdr:colOff>742950</xdr:colOff>
          <xdr:row>12</xdr:row>
          <xdr:rowOff>228600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普通徴収（納付書）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314325</xdr:rowOff>
        </xdr:from>
        <xdr:to>
          <xdr:col>8</xdr:col>
          <xdr:colOff>0</xdr:colOff>
          <xdr:row>22</xdr:row>
          <xdr:rowOff>123825</xdr:rowOff>
        </xdr:to>
        <xdr:sp macro="" textlink="">
          <xdr:nvSpPr>
            <xdr:cNvPr id="4120" name="OptionButton8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809625</xdr:colOff>
          <xdr:row>22</xdr:row>
          <xdr:rowOff>133350</xdr:rowOff>
        </xdr:from>
        <xdr:to>
          <xdr:col>7</xdr:col>
          <xdr:colOff>809625</xdr:colOff>
          <xdr:row>22</xdr:row>
          <xdr:rowOff>314325</xdr:rowOff>
        </xdr:to>
        <xdr:sp macro="" textlink="">
          <xdr:nvSpPr>
            <xdr:cNvPr id="4121" name="OptionButton9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20</xdr:row>
          <xdr:rowOff>381000</xdr:rowOff>
        </xdr:from>
        <xdr:to>
          <xdr:col>7</xdr:col>
          <xdr:colOff>800100</xdr:colOff>
          <xdr:row>21</xdr:row>
          <xdr:rowOff>114300</xdr:rowOff>
        </xdr:to>
        <xdr:sp macro="" textlink="">
          <xdr:nvSpPr>
            <xdr:cNvPr id="4122" name="OptionButton10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800100</xdr:colOff>
          <xdr:row>21</xdr:row>
          <xdr:rowOff>123825</xdr:rowOff>
        </xdr:from>
        <xdr:to>
          <xdr:col>7</xdr:col>
          <xdr:colOff>800100</xdr:colOff>
          <xdr:row>21</xdr:row>
          <xdr:rowOff>304800</xdr:rowOff>
        </xdr:to>
        <xdr:sp macro="" textlink="">
          <xdr:nvSpPr>
            <xdr:cNvPr id="4123" name="OptionButton11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809625</xdr:colOff>
          <xdr:row>14</xdr:row>
          <xdr:rowOff>695325</xdr:rowOff>
        </xdr:from>
        <xdr:to>
          <xdr:col>7</xdr:col>
          <xdr:colOff>809625</xdr:colOff>
          <xdr:row>15</xdr:row>
          <xdr:rowOff>171450</xdr:rowOff>
        </xdr:to>
        <xdr:sp macro="" textlink="">
          <xdr:nvSpPr>
            <xdr:cNvPr id="4124" name="OptionButton12" hidden="1">
              <a:extLst>
                <a:ext uri="{63B3BB69-23CF-44E3-9099-C40C66FF867C}">
                  <a14:compatExt spid="_x0000_s4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809625</xdr:colOff>
          <xdr:row>15</xdr:row>
          <xdr:rowOff>180975</xdr:rowOff>
        </xdr:from>
        <xdr:to>
          <xdr:col>7</xdr:col>
          <xdr:colOff>809625</xdr:colOff>
          <xdr:row>16</xdr:row>
          <xdr:rowOff>114300</xdr:rowOff>
        </xdr:to>
        <xdr:sp macro="" textlink="">
          <xdr:nvSpPr>
            <xdr:cNvPr id="4125" name="OptionButton13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809625</xdr:colOff>
          <xdr:row>16</xdr:row>
          <xdr:rowOff>123825</xdr:rowOff>
        </xdr:from>
        <xdr:to>
          <xdr:col>7</xdr:col>
          <xdr:colOff>809625</xdr:colOff>
          <xdr:row>16</xdr:row>
          <xdr:rowOff>304800</xdr:rowOff>
        </xdr:to>
        <xdr:sp macro="" textlink="">
          <xdr:nvSpPr>
            <xdr:cNvPr id="4126" name="OptionButton14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06\005&#31119;&#31049;&#20445;&#20581;&#37096;\005&#20445;&#20581;&#21307;&#30274;&#35506;\02&#21307;&#30274;&#21161;&#25104;&#20418;\&#21476;&#26412;\&#36996;&#20184;&#38306;&#20418;\&#36996;&#20184;H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DB1"/>
      <sheetName val="DB2"/>
      <sheetName val="WK1"/>
      <sheetName val="JYOKEN"/>
      <sheetName val="経伺簿"/>
      <sheetName val="通知"/>
      <sheetName val="未済"/>
      <sheetName val="口座"/>
      <sheetName val="相続２"/>
      <sheetName val="支払"/>
      <sheetName val="充当"/>
      <sheetName val="願死亡届"/>
      <sheetName val="相続"/>
    </sheetNames>
    <sheetDataSet>
      <sheetData sheetId="0">
        <row r="53">
          <cell r="E53">
            <v>1</v>
          </cell>
          <cell r="F53" t="str">
            <v>特徴  1期</v>
          </cell>
        </row>
        <row r="54">
          <cell r="E54">
            <v>2</v>
          </cell>
          <cell r="F54" t="str">
            <v>特徴  2期</v>
          </cell>
        </row>
        <row r="55">
          <cell r="E55">
            <v>3</v>
          </cell>
          <cell r="F55" t="str">
            <v>特徴  3期</v>
          </cell>
        </row>
        <row r="56">
          <cell r="E56">
            <v>4</v>
          </cell>
          <cell r="F56" t="str">
            <v>特徴  4期</v>
          </cell>
        </row>
        <row r="57">
          <cell r="E57">
            <v>5</v>
          </cell>
          <cell r="F57" t="str">
            <v>特徴  5期</v>
          </cell>
        </row>
        <row r="58">
          <cell r="E58">
            <v>6</v>
          </cell>
          <cell r="F58" t="str">
            <v>特徴  6期</v>
          </cell>
        </row>
        <row r="59">
          <cell r="E59">
            <v>7</v>
          </cell>
          <cell r="F59" t="str">
            <v>ERROR</v>
          </cell>
        </row>
        <row r="60">
          <cell r="E60">
            <v>11</v>
          </cell>
          <cell r="F60" t="str">
            <v>普徴  1期</v>
          </cell>
        </row>
        <row r="61">
          <cell r="E61">
            <v>12</v>
          </cell>
          <cell r="F61" t="str">
            <v>普徴  2期</v>
          </cell>
        </row>
        <row r="62">
          <cell r="E62">
            <v>13</v>
          </cell>
          <cell r="F62" t="str">
            <v>普徴  3期</v>
          </cell>
        </row>
        <row r="63">
          <cell r="E63">
            <v>14</v>
          </cell>
          <cell r="F63" t="str">
            <v>普徴  4期</v>
          </cell>
        </row>
        <row r="64">
          <cell r="E64">
            <v>15</v>
          </cell>
          <cell r="F64" t="str">
            <v>普徴  5期</v>
          </cell>
        </row>
        <row r="65">
          <cell r="E65">
            <v>16</v>
          </cell>
          <cell r="F65" t="str">
            <v>普徴  6期</v>
          </cell>
        </row>
        <row r="66">
          <cell r="E66">
            <v>17</v>
          </cell>
          <cell r="F66" t="str">
            <v>普徴  7期</v>
          </cell>
        </row>
        <row r="67">
          <cell r="E67">
            <v>18</v>
          </cell>
          <cell r="F67" t="str">
            <v>普徴  8期</v>
          </cell>
        </row>
        <row r="68">
          <cell r="E68">
            <v>19</v>
          </cell>
          <cell r="F68" t="str">
            <v>普徴  9期</v>
          </cell>
        </row>
        <row r="69">
          <cell r="E69">
            <v>20</v>
          </cell>
          <cell r="F69" t="str">
            <v>普徴 10期</v>
          </cell>
        </row>
        <row r="70">
          <cell r="E70">
            <v>21</v>
          </cell>
          <cell r="F70" t="str">
            <v>ERROR</v>
          </cell>
        </row>
        <row r="80">
          <cell r="E80">
            <v>1</v>
          </cell>
          <cell r="F80">
            <v>38821</v>
          </cell>
          <cell r="H80">
            <v>38847</v>
          </cell>
        </row>
        <row r="81">
          <cell r="E81">
            <v>2</v>
          </cell>
          <cell r="F81">
            <v>38883</v>
          </cell>
          <cell r="H81">
            <v>38905</v>
          </cell>
        </row>
        <row r="82">
          <cell r="E82">
            <v>3</v>
          </cell>
          <cell r="F82">
            <v>38944</v>
          </cell>
          <cell r="H82">
            <v>38968</v>
          </cell>
        </row>
        <row r="83">
          <cell r="E83">
            <v>4</v>
          </cell>
          <cell r="F83">
            <v>39003</v>
          </cell>
          <cell r="H83">
            <v>39030</v>
          </cell>
        </row>
        <row r="84">
          <cell r="E84">
            <v>5</v>
          </cell>
          <cell r="F84">
            <v>39066</v>
          </cell>
          <cell r="H84">
            <v>39092</v>
          </cell>
        </row>
        <row r="85">
          <cell r="E85">
            <v>6</v>
          </cell>
          <cell r="F85">
            <v>39128</v>
          </cell>
          <cell r="H85">
            <v>39153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令和2年2月26日</v>
          </cell>
          <cell r="D2" t="str">
            <v>おくやみ01</v>
          </cell>
        </row>
        <row r="3">
          <cell r="D3"/>
        </row>
        <row r="4">
          <cell r="B4"/>
        </row>
        <row r="6">
          <cell r="B6" t="e">
            <v>#N/A</v>
          </cell>
          <cell r="C6" t="e">
            <v>#N/A</v>
          </cell>
        </row>
        <row r="11">
          <cell r="B11" t="e">
            <v>#N/A</v>
          </cell>
        </row>
        <row r="12">
          <cell r="B12" t="e">
            <v>#N/A</v>
          </cell>
        </row>
        <row r="13">
          <cell r="B13" t="e">
            <v>#N/A</v>
          </cell>
          <cell r="F13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ctrlProp" Target="../ctrlProps/ctrlProp8.xml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ctrlProp" Target="../ctrlProps/ctrlProp3.xml"/><Relationship Id="rId42" Type="http://schemas.openxmlformats.org/officeDocument/2006/relationships/ctrlProp" Target="../ctrlProps/ctrlProp11.xml"/><Relationship Id="rId47" Type="http://schemas.openxmlformats.org/officeDocument/2006/relationships/ctrlProp" Target="../ctrlProps/ctrlProp16.x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ctrlProp" Target="../ctrlProps/ctrlProp2.xml"/><Relationship Id="rId38" Type="http://schemas.openxmlformats.org/officeDocument/2006/relationships/ctrlProp" Target="../ctrlProps/ctrlProp7.xml"/><Relationship Id="rId46" Type="http://schemas.openxmlformats.org/officeDocument/2006/relationships/ctrlProp" Target="../ctrlProps/ctrlProp15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image" Target="../media/image13.emf"/><Relationship Id="rId41" Type="http://schemas.openxmlformats.org/officeDocument/2006/relationships/ctrlProp" Target="../ctrlProps/ctrlProp10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trlProp" Target="../ctrlProps/ctrlProp1.xml"/><Relationship Id="rId37" Type="http://schemas.openxmlformats.org/officeDocument/2006/relationships/ctrlProp" Target="../ctrlProps/ctrlProp6.xml"/><Relationship Id="rId40" Type="http://schemas.openxmlformats.org/officeDocument/2006/relationships/ctrlProp" Target="../ctrlProps/ctrlProp9.xml"/><Relationship Id="rId45" Type="http://schemas.openxmlformats.org/officeDocument/2006/relationships/ctrlProp" Target="../ctrlProps/ctrlProp14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trlProp" Target="../ctrlProps/ctrlProp5.xml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ctrlProp" Target="../ctrlProps/ctrlProp13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ctrlProp" Target="../ctrlProps/ctrlProp4.xml"/><Relationship Id="rId43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T1111"/>
  <sheetViews>
    <sheetView showGridLines="0" tabSelected="1" view="pageBreakPreview" zoomScale="90" zoomScaleSheetLayoutView="90" workbookViewId="0">
      <selection activeCell="B8" sqref="B8:D8"/>
    </sheetView>
  </sheetViews>
  <sheetFormatPr defaultColWidth="10.625" defaultRowHeight="20.100000000000001" customHeight="1" x14ac:dyDescent="0.15"/>
  <cols>
    <col min="1" max="7" width="10.625" style="1"/>
    <col min="8" max="8" width="10.625" style="1" customWidth="1"/>
    <col min="9" max="9" width="8.75" style="1" hidden="1" customWidth="1"/>
    <col min="10" max="10" width="6.375" style="1" hidden="1" customWidth="1"/>
    <col min="11" max="11" width="9.5" style="1" hidden="1" customWidth="1"/>
    <col min="12" max="12" width="6.5" style="1" hidden="1" customWidth="1"/>
    <col min="13" max="13" width="5" style="1" hidden="1" customWidth="1"/>
    <col min="14" max="14" width="7.25" style="1" hidden="1" customWidth="1"/>
    <col min="15" max="15" width="8.75" style="1" hidden="1" customWidth="1"/>
    <col min="16" max="16" width="6.25" style="1" hidden="1" customWidth="1"/>
    <col min="17" max="17" width="7.375" style="1" hidden="1" customWidth="1"/>
    <col min="18" max="16384" width="10.625" style="1"/>
  </cols>
  <sheetData>
    <row r="1" spans="1:20" ht="20.100000000000001" customHeight="1" x14ac:dyDescent="0.15">
      <c r="A1" s="82" t="s">
        <v>0</v>
      </c>
      <c r="B1" s="82"/>
      <c r="C1" s="82"/>
      <c r="D1" s="82"/>
      <c r="E1" s="83"/>
      <c r="F1" s="68" t="s">
        <v>1</v>
      </c>
      <c r="G1" s="84" t="str">
        <f>[2]入力シート!$B$2</f>
        <v>令和2年2月26日</v>
      </c>
      <c r="H1" s="85"/>
    </row>
    <row r="2" spans="1:20" ht="20.100000000000001" customHeight="1" thickBot="1" x14ac:dyDescent="0.2">
      <c r="A2" s="82"/>
      <c r="B2" s="82"/>
      <c r="C2" s="82"/>
      <c r="D2" s="82"/>
      <c r="E2" s="83"/>
      <c r="F2" s="69" t="s">
        <v>2</v>
      </c>
      <c r="G2" s="86" t="str">
        <f>IF(LEN(S2)&lt;15,LEFT(S2,14),MID(S2,FIND("おくやみ",S2)-8,14))</f>
        <v>おくやみ01</v>
      </c>
      <c r="H2" s="87"/>
      <c r="Q2" s="2"/>
      <c r="S2" s="3" t="str">
        <f>[2]入力シート!$D$2</f>
        <v>おくやみ01</v>
      </c>
    </row>
    <row r="3" spans="1:20" ht="20.100000000000001" customHeight="1" x14ac:dyDescent="0.15">
      <c r="A3" s="88" t="s">
        <v>3</v>
      </c>
      <c r="B3" s="89"/>
      <c r="C3" s="63" t="s">
        <v>4</v>
      </c>
      <c r="D3" s="94" t="e">
        <f>[2]入力シート!$B$6</f>
        <v>#N/A</v>
      </c>
      <c r="E3" s="95"/>
      <c r="F3" s="70" t="s">
        <v>5</v>
      </c>
      <c r="G3" s="96" t="e">
        <f>[2]入力シート!$C$6</f>
        <v>#N/A</v>
      </c>
      <c r="H3" s="97"/>
      <c r="T3" s="4"/>
    </row>
    <row r="4" spans="1:20" ht="20.100000000000001" customHeight="1" x14ac:dyDescent="0.15">
      <c r="A4" s="90"/>
      <c r="B4" s="91"/>
      <c r="C4" s="64" t="s">
        <v>6</v>
      </c>
      <c r="D4" s="98">
        <f>[2]入力シート!$D$3</f>
        <v>0</v>
      </c>
      <c r="E4" s="99"/>
      <c r="F4" s="71" t="s">
        <v>27</v>
      </c>
      <c r="G4" s="100">
        <f>[2]入力シート!$B$4</f>
        <v>0</v>
      </c>
      <c r="H4" s="101"/>
    </row>
    <row r="5" spans="1:20" ht="20.100000000000001" customHeight="1" x14ac:dyDescent="0.15">
      <c r="A5" s="90"/>
      <c r="B5" s="91"/>
      <c r="C5" s="65" t="s">
        <v>7</v>
      </c>
      <c r="D5" s="102" t="e">
        <f>[2]入力シート!$B$11</f>
        <v>#N/A</v>
      </c>
      <c r="E5" s="103"/>
      <c r="F5" s="103"/>
      <c r="G5" s="103"/>
      <c r="H5" s="104"/>
    </row>
    <row r="6" spans="1:20" ht="20.100000000000001" customHeight="1" x14ac:dyDescent="0.15">
      <c r="A6" s="90"/>
      <c r="B6" s="91"/>
      <c r="C6" s="66" t="s">
        <v>28</v>
      </c>
      <c r="D6" s="105" t="e">
        <f>[2]入力シート!$B$12</f>
        <v>#N/A</v>
      </c>
      <c r="E6" s="106"/>
      <c r="F6" s="106"/>
      <c r="G6" s="106"/>
      <c r="H6" s="107"/>
    </row>
    <row r="7" spans="1:20" ht="20.100000000000001" customHeight="1" thickBot="1" x14ac:dyDescent="0.2">
      <c r="A7" s="92"/>
      <c r="B7" s="93"/>
      <c r="C7" s="67" t="s">
        <v>8</v>
      </c>
      <c r="D7" s="122" t="e">
        <f>[2]入力シート!$B$13</f>
        <v>#N/A</v>
      </c>
      <c r="E7" s="123"/>
      <c r="F7" s="72" t="s">
        <v>26</v>
      </c>
      <c r="G7" s="124" t="e">
        <f>[2]入力シート!$F$13+1</f>
        <v>#N/A</v>
      </c>
      <c r="H7" s="125"/>
      <c r="I7" s="12" t="e">
        <f>MONTH(G7)</f>
        <v>#N/A</v>
      </c>
    </row>
    <row r="8" spans="1:20" ht="25.5" customHeight="1" thickBot="1" x14ac:dyDescent="0.2">
      <c r="A8" s="62" t="s">
        <v>9</v>
      </c>
      <c r="B8" s="126" t="s">
        <v>34</v>
      </c>
      <c r="C8" s="127"/>
      <c r="D8" s="128"/>
      <c r="E8" s="41"/>
      <c r="F8" s="42"/>
      <c r="G8" s="43"/>
      <c r="H8" s="44"/>
      <c r="J8" s="1" t="b">
        <v>0</v>
      </c>
      <c r="K8" s="1" t="b">
        <v>0</v>
      </c>
      <c r="L8" s="1" t="b">
        <v>0</v>
      </c>
    </row>
    <row r="9" spans="1:20" s="9" customFormat="1" ht="34.5" customHeight="1" thickBot="1" x14ac:dyDescent="0.2">
      <c r="A9" s="73" t="s">
        <v>10</v>
      </c>
      <c r="B9" s="74"/>
      <c r="C9" s="37"/>
      <c r="D9" s="37"/>
      <c r="E9" s="5"/>
      <c r="F9" s="5"/>
      <c r="G9" s="7"/>
      <c r="H9" s="8"/>
      <c r="I9" s="9" t="s">
        <v>11</v>
      </c>
      <c r="J9" s="9" t="s">
        <v>29</v>
      </c>
      <c r="K9" s="9" t="s">
        <v>12</v>
      </c>
      <c r="L9" s="9" t="s">
        <v>30</v>
      </c>
      <c r="M9" s="9" t="s">
        <v>13</v>
      </c>
      <c r="N9" s="9" t="s">
        <v>31</v>
      </c>
      <c r="O9" s="9" t="s">
        <v>14</v>
      </c>
      <c r="P9" s="10"/>
    </row>
    <row r="10" spans="1:20" s="9" customFormat="1" ht="22.5" customHeight="1" x14ac:dyDescent="0.15">
      <c r="A10" s="50" t="s">
        <v>24</v>
      </c>
      <c r="B10" s="51"/>
      <c r="C10" s="22"/>
      <c r="D10" s="23"/>
      <c r="E10" s="23"/>
      <c r="F10" s="23"/>
      <c r="G10" s="24"/>
      <c r="H10" s="25"/>
      <c r="I10" s="38" t="str">
        <f>IF(J8=TRUE,IF(I7=4,"●新年度分保険税は計算から除外",IF(5&lt;=I7&lt;=6,"●新年度分保険税通知：6月中旬送付","")),"")</f>
        <v/>
      </c>
      <c r="J10" s="9" t="b">
        <v>0</v>
      </c>
      <c r="K10" s="9" t="b">
        <v>0</v>
      </c>
      <c r="L10" s="9" t="b">
        <v>0</v>
      </c>
      <c r="N10" s="9">
        <v>0</v>
      </c>
      <c r="O10" s="1" t="str">
        <f>IF(J8=TRUE,"●資格喪失届","")</f>
        <v/>
      </c>
      <c r="P10" s="10"/>
    </row>
    <row r="11" spans="1:20" s="9" customFormat="1" ht="22.5" customHeight="1" x14ac:dyDescent="0.15">
      <c r="A11" s="52" t="s">
        <v>23</v>
      </c>
      <c r="B11" s="53"/>
      <c r="C11" s="26"/>
      <c r="D11" s="27"/>
      <c r="E11" s="27"/>
      <c r="F11" s="27"/>
      <c r="G11" s="28"/>
      <c r="H11" s="29"/>
      <c r="I11" s="11" t="str">
        <f>IF(J11=TRUE,"●同世帯被保険者の被保険証等打替","")</f>
        <v/>
      </c>
      <c r="J11" s="9" t="b">
        <v>0</v>
      </c>
      <c r="K11" s="9" t="b">
        <v>0</v>
      </c>
      <c r="L11" s="9" t="b">
        <v>0</v>
      </c>
      <c r="N11" s="9">
        <v>0</v>
      </c>
      <c r="O11" s="1"/>
      <c r="P11" s="10"/>
    </row>
    <row r="12" spans="1:20" s="9" customFormat="1" ht="22.5" customHeight="1" x14ac:dyDescent="0.15">
      <c r="A12" s="54" t="s">
        <v>32</v>
      </c>
      <c r="B12" s="55" t="str">
        <f>IF(K10,"チェック不要","")</f>
        <v/>
      </c>
      <c r="C12" s="31"/>
      <c r="D12" s="30"/>
      <c r="E12" s="30"/>
      <c r="F12" s="32" t="str">
        <f>IF(K12=TRUE,"資格取得日→","")</f>
        <v/>
      </c>
      <c r="G12" s="30"/>
      <c r="H12" s="39"/>
      <c r="I12" s="11" t="str">
        <f>IF(K10=TRUE,"",IF(J12=TRUE,"●葬祭費の請求可",IF(K12=TRUE,"●葬祭費は国保加入前の健保から支給の見込み　国保係で確認","")))</f>
        <v/>
      </c>
      <c r="J12" s="9" t="b">
        <v>0</v>
      </c>
      <c r="K12" s="9" t="b">
        <v>0</v>
      </c>
      <c r="N12" s="9">
        <v>0</v>
      </c>
      <c r="O12" s="1" t="str">
        <f>IF(J12=TRUE,IF(J10=TRUE,"●葬祭費申請",IF(L10=TRUE,"●葬祭費申請","")),"")</f>
        <v/>
      </c>
      <c r="P12" s="10"/>
      <c r="R12" s="40"/>
    </row>
    <row r="13" spans="1:20" s="9" customFormat="1" ht="22.5" customHeight="1" x14ac:dyDescent="0.15">
      <c r="A13" s="56" t="s">
        <v>15</v>
      </c>
      <c r="B13" s="57"/>
      <c r="C13" s="33"/>
      <c r="D13" s="6"/>
      <c r="E13" s="34"/>
      <c r="F13" s="6"/>
      <c r="G13" s="35"/>
      <c r="H13" s="36"/>
      <c r="I13" s="11" t="str">
        <f>IF(AND(J13=TRUE,OR(K13=TRUE,L13=TRUE)),"●現在年金＆普徴",IF(J13=TRUE,"●現在年金特徴",IF(K13=TRUE,"●現在普徴(口座）",IF(L13=TRUE,"●現在普徴（納付書）",""))))</f>
        <v/>
      </c>
      <c r="J13" s="9" t="b">
        <v>0</v>
      </c>
      <c r="K13" s="9" t="b">
        <v>0</v>
      </c>
      <c r="L13" s="9" t="b">
        <v>0</v>
      </c>
      <c r="N13" s="9">
        <v>0</v>
      </c>
      <c r="O13" s="1" t="str">
        <f>IF(J10=TRUE,"●送付先申請 ",IF(K10=TRUE,"●送付先申請 ",""))</f>
        <v/>
      </c>
      <c r="P13" s="10"/>
    </row>
    <row r="14" spans="1:20" s="9" customFormat="1" ht="22.5" customHeight="1" x14ac:dyDescent="0.15">
      <c r="A14" s="58" t="s">
        <v>21</v>
      </c>
      <c r="B14" s="59"/>
      <c r="C14" s="26"/>
      <c r="D14" s="27"/>
      <c r="E14" s="27"/>
      <c r="F14" s="27"/>
      <c r="G14" s="28"/>
      <c r="H14" s="29"/>
      <c r="I14" s="11" t="str">
        <f>IF(K14=TRUE,"●完納精算不要",IF(J14=TRUE,"●納付に関する相談必要(収納課より先に国保へ来課）",""))</f>
        <v/>
      </c>
      <c r="J14" s="9" t="b">
        <v>0</v>
      </c>
      <c r="K14" s="9" t="b">
        <v>0</v>
      </c>
      <c r="N14" s="9">
        <v>0</v>
      </c>
      <c r="O14" s="1" t="str">
        <f>IF(J10=TRUE,IF(K11=TRUE,"●誓約書（高額療養・療養費等）",""),"")</f>
        <v/>
      </c>
      <c r="P14" s="10"/>
    </row>
    <row r="15" spans="1:20" s="9" customFormat="1" ht="55.5" customHeight="1" thickBot="1" x14ac:dyDescent="0.2">
      <c r="A15" s="60" t="s">
        <v>22</v>
      </c>
      <c r="B15" s="61"/>
      <c r="C15" s="119"/>
      <c r="D15" s="120"/>
      <c r="E15" s="120"/>
      <c r="F15" s="120"/>
      <c r="G15" s="120"/>
      <c r="H15" s="121"/>
      <c r="I15" s="1"/>
      <c r="O15" s="1"/>
      <c r="P15" s="10"/>
    </row>
    <row r="16" spans="1:20" s="9" customFormat="1" ht="20.100000000000001" customHeight="1" thickBot="1" x14ac:dyDescent="0.2">
      <c r="A16" s="45"/>
      <c r="B16" s="46"/>
      <c r="C16" s="47"/>
      <c r="D16" s="47"/>
      <c r="E16" s="47"/>
      <c r="F16" s="47"/>
      <c r="G16" s="48"/>
      <c r="H16" s="48"/>
      <c r="I16" s="11" t="str">
        <f>IF(K16=TRUE,"●同世帯被保の高額療養費の申請ができます","")</f>
        <v/>
      </c>
      <c r="O16" s="1"/>
      <c r="P16" s="10"/>
    </row>
    <row r="17" spans="1:14" ht="30.75" customHeight="1" thickTop="1" x14ac:dyDescent="0.15">
      <c r="A17" s="75" t="s">
        <v>16</v>
      </c>
      <c r="B17" s="129" t="str">
        <f>IF(K8=TRUE,"該当手続きなし",IF(L8=TRUE,"手続き済",IF(K17=TRUE,L17,J17)))</f>
        <v/>
      </c>
      <c r="C17" s="129"/>
      <c r="D17" s="129"/>
      <c r="E17" s="14"/>
      <c r="F17" s="15"/>
      <c r="G17" s="16"/>
      <c r="H17" s="17"/>
      <c r="J17" s="1" t="str">
        <f>IF(J8=TRUE,IF(N17=0,"担当窓口で対応","おくやみ対応"),"")</f>
        <v/>
      </c>
      <c r="K17" s="1" t="b">
        <v>0</v>
      </c>
      <c r="L17" s="1" t="str">
        <f>IF(N17=0,"おくやみ対応","担当窓口で対応")</f>
        <v>おくやみ対応</v>
      </c>
      <c r="N17" s="12">
        <f>SUM(N10:N16)</f>
        <v>0</v>
      </c>
    </row>
    <row r="18" spans="1:14" ht="30.75" customHeight="1" thickBot="1" x14ac:dyDescent="0.2">
      <c r="A18" s="76" t="s">
        <v>17</v>
      </c>
      <c r="B18" s="18" t="str">
        <f>O10&amp;O11&amp;O12&amp;O13&amp;O14</f>
        <v/>
      </c>
      <c r="C18" s="18"/>
      <c r="D18" s="18"/>
      <c r="E18" s="18"/>
      <c r="F18" s="19"/>
      <c r="G18" s="20"/>
      <c r="H18" s="21"/>
    </row>
    <row r="19" spans="1:14" ht="20.100000000000001" customHeight="1" thickTop="1" thickBot="1" x14ac:dyDescent="0.2">
      <c r="A19" s="49"/>
      <c r="B19" s="49"/>
      <c r="C19" s="49"/>
      <c r="D19" s="49"/>
      <c r="E19" s="49"/>
      <c r="F19" s="49"/>
      <c r="G19" s="49"/>
      <c r="H19" s="49"/>
      <c r="I19" s="11"/>
    </row>
    <row r="20" spans="1:14" ht="20.100000000000001" customHeight="1" x14ac:dyDescent="0.15">
      <c r="A20" s="77" t="s">
        <v>18</v>
      </c>
      <c r="B20" s="78"/>
      <c r="C20" s="78"/>
      <c r="D20" s="78"/>
      <c r="E20" s="78"/>
      <c r="F20" s="78"/>
      <c r="G20" s="78"/>
      <c r="H20" s="79"/>
      <c r="I20" s="11" t="str">
        <f>IF(J10=TRUE,IF(K11=TRUE,"世帯主(被保)死亡のため、葬祭費申請、証回収・打替、送付先申請、誓約書、納付方法の確認をお願いします。",""),"")</f>
        <v/>
      </c>
    </row>
    <row r="21" spans="1:14" ht="35.25" customHeight="1" x14ac:dyDescent="0.15">
      <c r="A21" s="80" t="s">
        <v>33</v>
      </c>
      <c r="B21" s="130" t="str">
        <f>I13&amp;I14</f>
        <v/>
      </c>
      <c r="C21" s="131"/>
      <c r="D21" s="131"/>
      <c r="E21" s="131"/>
      <c r="F21" s="131"/>
      <c r="G21" s="131"/>
      <c r="H21" s="132"/>
      <c r="I21" s="13" t="str">
        <f>IF(K10=TRUE,"擬主死亡のため、証回収・打替、送付先申請、誓約書、納付方法の確認をお願いします。","")</f>
        <v/>
      </c>
    </row>
    <row r="22" spans="1:14" ht="29.25" customHeight="1" x14ac:dyDescent="0.15">
      <c r="A22" s="80" t="s">
        <v>25</v>
      </c>
      <c r="B22" s="133" t="str">
        <f>I12</f>
        <v/>
      </c>
      <c r="C22" s="134"/>
      <c r="D22" s="134"/>
      <c r="E22" s="134"/>
      <c r="F22" s="134"/>
      <c r="G22" s="134"/>
      <c r="H22" s="135"/>
      <c r="I22" s="13" t="str">
        <f>IF(J10=TRUE,IF(J11=TRUE,"(単身）死亡のため、葬祭費申請、証回収、送付先申請、誓約書をお願いします。",""),"")</f>
        <v/>
      </c>
    </row>
    <row r="23" spans="1:14" ht="29.25" customHeight="1" x14ac:dyDescent="0.15">
      <c r="A23" s="81" t="s">
        <v>19</v>
      </c>
      <c r="B23" s="108" t="str">
        <f>I11</f>
        <v/>
      </c>
      <c r="C23" s="109"/>
      <c r="D23" s="109"/>
      <c r="E23" s="109"/>
      <c r="F23" s="109"/>
      <c r="G23" s="109"/>
      <c r="H23" s="110"/>
      <c r="I23" s="1" t="str">
        <f>IF(L10=TRUE,"（主でない被保）死亡のため、証回収、葬祭費の申請をお願いします","")</f>
        <v/>
      </c>
    </row>
    <row r="24" spans="1:14" ht="20.100000000000001" customHeight="1" x14ac:dyDescent="0.15">
      <c r="A24" s="111" t="s">
        <v>20</v>
      </c>
      <c r="B24" s="113"/>
      <c r="C24" s="114"/>
      <c r="D24" s="114"/>
      <c r="E24" s="114"/>
      <c r="F24" s="114"/>
      <c r="G24" s="114"/>
      <c r="H24" s="115"/>
    </row>
    <row r="25" spans="1:14" ht="20.100000000000001" customHeight="1" thickBot="1" x14ac:dyDescent="0.2">
      <c r="A25" s="112"/>
      <c r="B25" s="116"/>
      <c r="C25" s="117"/>
      <c r="D25" s="117"/>
      <c r="E25" s="117"/>
      <c r="F25" s="117"/>
      <c r="G25" s="117"/>
      <c r="H25" s="118"/>
      <c r="I25" s="11"/>
    </row>
    <row r="1111" spans="11:11" ht="20.100000000000001" customHeight="1" x14ac:dyDescent="0.15">
      <c r="K1111" s="1">
        <v>4</v>
      </c>
    </row>
  </sheetData>
  <mergeCells count="20">
    <mergeCell ref="B23:H23"/>
    <mergeCell ref="A24:A25"/>
    <mergeCell ref="B24:H25"/>
    <mergeCell ref="C15:H15"/>
    <mergeCell ref="D7:E7"/>
    <mergeCell ref="G7:H7"/>
    <mergeCell ref="B8:D8"/>
    <mergeCell ref="B17:D17"/>
    <mergeCell ref="B21:H21"/>
    <mergeCell ref="B22:H22"/>
    <mergeCell ref="A1:E2"/>
    <mergeCell ref="G1:H1"/>
    <mergeCell ref="G2:H2"/>
    <mergeCell ref="A3:B7"/>
    <mergeCell ref="D3:E3"/>
    <mergeCell ref="G3:H3"/>
    <mergeCell ref="D4:E4"/>
    <mergeCell ref="G4:H4"/>
    <mergeCell ref="D5:H5"/>
    <mergeCell ref="D6:H6"/>
  </mergeCells>
  <phoneticPr fontId="1"/>
  <conditionalFormatting sqref="G12">
    <cfRule type="expression" dxfId="0" priority="1">
      <formula>$K$12=TRUE</formula>
    </cfRule>
  </conditionalFormatting>
  <dataValidations count="2">
    <dataValidation allowBlank="1" showInputMessage="1" showErrorMessage="1" promptTitle="システムのメモからコピー＆ペーストしてください" prompt="　" sqref="C15:H15"/>
    <dataValidation allowBlank="1" showInputMessage="1" showErrorMessage="1" promptTitle="どこが印刷するかをチェック！" sqref="G9:G11 G16 G13:G14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4126" r:id="rId4" name="OptionButton14">
          <controlPr defaultSize="0" print="0" autoLine="0" autoPict="0" linkedCell="L8" r:id="rId5">
            <anchor moveWithCells="1">
              <from>
                <xdr:col>7</xdr:col>
                <xdr:colOff>809625</xdr:colOff>
                <xdr:row>16</xdr:row>
                <xdr:rowOff>123825</xdr:rowOff>
              </from>
              <to>
                <xdr:col>7</xdr:col>
                <xdr:colOff>809625</xdr:colOff>
                <xdr:row>16</xdr:row>
                <xdr:rowOff>304800</xdr:rowOff>
              </to>
            </anchor>
          </controlPr>
        </control>
      </mc:Choice>
      <mc:Fallback>
        <control shapeId="4126" r:id="rId4" name="OptionButton14"/>
      </mc:Fallback>
    </mc:AlternateContent>
    <mc:AlternateContent xmlns:mc="http://schemas.openxmlformats.org/markup-compatibility/2006">
      <mc:Choice Requires="x14">
        <control shapeId="4125" r:id="rId6" name="OptionButton13">
          <controlPr defaultSize="0" print="0" autoLine="0" autoPict="0" linkedCell="K8" r:id="rId7">
            <anchor moveWithCells="1">
              <from>
                <xdr:col>7</xdr:col>
                <xdr:colOff>809625</xdr:colOff>
                <xdr:row>15</xdr:row>
                <xdr:rowOff>180975</xdr:rowOff>
              </from>
              <to>
                <xdr:col>7</xdr:col>
                <xdr:colOff>809625</xdr:colOff>
                <xdr:row>16</xdr:row>
                <xdr:rowOff>114300</xdr:rowOff>
              </to>
            </anchor>
          </controlPr>
        </control>
      </mc:Choice>
      <mc:Fallback>
        <control shapeId="4125" r:id="rId6" name="OptionButton13"/>
      </mc:Fallback>
    </mc:AlternateContent>
    <mc:AlternateContent xmlns:mc="http://schemas.openxmlformats.org/markup-compatibility/2006">
      <mc:Choice Requires="x14">
        <control shapeId="4124" r:id="rId8" name="OptionButton12">
          <controlPr defaultSize="0" print="0" autoLine="0" autoPict="0" linkedCell="J8" r:id="rId9">
            <anchor moveWithCells="1">
              <from>
                <xdr:col>7</xdr:col>
                <xdr:colOff>809625</xdr:colOff>
                <xdr:row>14</xdr:row>
                <xdr:rowOff>695325</xdr:rowOff>
              </from>
              <to>
                <xdr:col>7</xdr:col>
                <xdr:colOff>809625</xdr:colOff>
                <xdr:row>15</xdr:row>
                <xdr:rowOff>171450</xdr:rowOff>
              </to>
            </anchor>
          </controlPr>
        </control>
      </mc:Choice>
      <mc:Fallback>
        <control shapeId="4124" r:id="rId8" name="OptionButton12"/>
      </mc:Fallback>
    </mc:AlternateContent>
    <mc:AlternateContent xmlns:mc="http://schemas.openxmlformats.org/markup-compatibility/2006">
      <mc:Choice Requires="x14">
        <control shapeId="4123" r:id="rId10" name="OptionButton11">
          <controlPr defaultSize="0" print="0" autoLine="0" autoPict="0" linkedCell="L13" r:id="rId11">
            <anchor moveWithCells="1">
              <from>
                <xdr:col>7</xdr:col>
                <xdr:colOff>800100</xdr:colOff>
                <xdr:row>21</xdr:row>
                <xdr:rowOff>123825</xdr:rowOff>
              </from>
              <to>
                <xdr:col>7</xdr:col>
                <xdr:colOff>800100</xdr:colOff>
                <xdr:row>21</xdr:row>
                <xdr:rowOff>304800</xdr:rowOff>
              </to>
            </anchor>
          </controlPr>
        </control>
      </mc:Choice>
      <mc:Fallback>
        <control shapeId="4123" r:id="rId10" name="OptionButton11"/>
      </mc:Fallback>
    </mc:AlternateContent>
    <mc:AlternateContent xmlns:mc="http://schemas.openxmlformats.org/markup-compatibility/2006">
      <mc:Choice Requires="x14">
        <control shapeId="4122" r:id="rId12" name="OptionButton10">
          <controlPr defaultSize="0" print="0" autoLine="0" autoPict="0" linkedCell="K13" r:id="rId13">
            <anchor moveWithCells="1">
              <from>
                <xdr:col>7</xdr:col>
                <xdr:colOff>800100</xdr:colOff>
                <xdr:row>20</xdr:row>
                <xdr:rowOff>381000</xdr:rowOff>
              </from>
              <to>
                <xdr:col>7</xdr:col>
                <xdr:colOff>800100</xdr:colOff>
                <xdr:row>21</xdr:row>
                <xdr:rowOff>114300</xdr:rowOff>
              </to>
            </anchor>
          </controlPr>
        </control>
      </mc:Choice>
      <mc:Fallback>
        <control shapeId="4122" r:id="rId12" name="OptionButton10"/>
      </mc:Fallback>
    </mc:AlternateContent>
    <mc:AlternateContent xmlns:mc="http://schemas.openxmlformats.org/markup-compatibility/2006">
      <mc:Choice Requires="x14">
        <control shapeId="4121" r:id="rId14" name="OptionButton9">
          <controlPr defaultSize="0" print="0" autoLine="0" autoPict="0" linkedCell="K14" r:id="rId15">
            <anchor moveWithCells="1">
              <from>
                <xdr:col>7</xdr:col>
                <xdr:colOff>809625</xdr:colOff>
                <xdr:row>22</xdr:row>
                <xdr:rowOff>133350</xdr:rowOff>
              </from>
              <to>
                <xdr:col>7</xdr:col>
                <xdr:colOff>809625</xdr:colOff>
                <xdr:row>22</xdr:row>
                <xdr:rowOff>314325</xdr:rowOff>
              </to>
            </anchor>
          </controlPr>
        </control>
      </mc:Choice>
      <mc:Fallback>
        <control shapeId="4121" r:id="rId14" name="OptionButton9"/>
      </mc:Fallback>
    </mc:AlternateContent>
    <mc:AlternateContent xmlns:mc="http://schemas.openxmlformats.org/markup-compatibility/2006">
      <mc:Choice Requires="x14">
        <control shapeId="4120" r:id="rId16" name="OptionButton8">
          <controlPr defaultSize="0" print="0" autoLine="0" autoPict="0" linkedCell="J14" r:id="rId17">
            <anchor moveWithCells="1">
              <from>
                <xdr:col>8</xdr:col>
                <xdr:colOff>0</xdr:colOff>
                <xdr:row>21</xdr:row>
                <xdr:rowOff>314325</xdr:rowOff>
              </from>
              <to>
                <xdr:col>8</xdr:col>
                <xdr:colOff>0</xdr:colOff>
                <xdr:row>22</xdr:row>
                <xdr:rowOff>123825</xdr:rowOff>
              </to>
            </anchor>
          </controlPr>
        </control>
      </mc:Choice>
      <mc:Fallback>
        <control shapeId="4120" r:id="rId16" name="OptionButton8"/>
      </mc:Fallback>
    </mc:AlternateContent>
    <mc:AlternateContent xmlns:mc="http://schemas.openxmlformats.org/markup-compatibility/2006">
      <mc:Choice Requires="x14">
        <control shapeId="4113" r:id="rId18" name="OptionButton7">
          <controlPr defaultSize="0" print="0" autoLine="0" autoPict="0" linkedCell="L10" r:id="rId19">
            <anchor moveWithCells="1">
              <from>
                <xdr:col>7</xdr:col>
                <xdr:colOff>800100</xdr:colOff>
                <xdr:row>17</xdr:row>
                <xdr:rowOff>304800</xdr:rowOff>
              </from>
              <to>
                <xdr:col>7</xdr:col>
                <xdr:colOff>800100</xdr:colOff>
                <xdr:row>18</xdr:row>
                <xdr:rowOff>95250</xdr:rowOff>
              </to>
            </anchor>
          </controlPr>
        </control>
      </mc:Choice>
      <mc:Fallback>
        <control shapeId="4113" r:id="rId18" name="OptionButton7"/>
      </mc:Fallback>
    </mc:AlternateContent>
    <mc:AlternateContent xmlns:mc="http://schemas.openxmlformats.org/markup-compatibility/2006">
      <mc:Choice Requires="x14">
        <control shapeId="4112" r:id="rId20" name="OptionButton6">
          <controlPr defaultSize="0" print="0" autoLine="0" autoPict="0" linkedCell="K10" r:id="rId21">
            <anchor moveWithCells="1">
              <from>
                <xdr:col>7</xdr:col>
                <xdr:colOff>800100</xdr:colOff>
                <xdr:row>17</xdr:row>
                <xdr:rowOff>114300</xdr:rowOff>
              </from>
              <to>
                <xdr:col>7</xdr:col>
                <xdr:colOff>800100</xdr:colOff>
                <xdr:row>17</xdr:row>
                <xdr:rowOff>295275</xdr:rowOff>
              </to>
            </anchor>
          </controlPr>
        </control>
      </mc:Choice>
      <mc:Fallback>
        <control shapeId="4112" r:id="rId20" name="OptionButton6"/>
      </mc:Fallback>
    </mc:AlternateContent>
    <mc:AlternateContent xmlns:mc="http://schemas.openxmlformats.org/markup-compatibility/2006">
      <mc:Choice Requires="x14">
        <control shapeId="4111" r:id="rId22" name="OptionButton5">
          <controlPr defaultSize="0" print="0" autoLine="0" autoPict="0" linkedCell="J10" r:id="rId23">
            <anchor moveWithCells="1">
              <from>
                <xdr:col>7</xdr:col>
                <xdr:colOff>800100</xdr:colOff>
                <xdr:row>16</xdr:row>
                <xdr:rowOff>314325</xdr:rowOff>
              </from>
              <to>
                <xdr:col>7</xdr:col>
                <xdr:colOff>800100</xdr:colOff>
                <xdr:row>17</xdr:row>
                <xdr:rowOff>104775</xdr:rowOff>
              </to>
            </anchor>
          </controlPr>
        </control>
      </mc:Choice>
      <mc:Fallback>
        <control shapeId="4111" r:id="rId22" name="OptionButton5"/>
      </mc:Fallback>
    </mc:AlternateContent>
    <mc:AlternateContent xmlns:mc="http://schemas.openxmlformats.org/markup-compatibility/2006">
      <mc:Choice Requires="x14">
        <control shapeId="4110" r:id="rId24" name="OptionButton4">
          <controlPr defaultSize="0" print="0" autoLine="0" autoPict="0" linkedCell="K12" r:id="rId25">
            <anchor moveWithCells="1">
              <from>
                <xdr:col>7</xdr:col>
                <xdr:colOff>800100</xdr:colOff>
                <xdr:row>20</xdr:row>
                <xdr:rowOff>190500</xdr:rowOff>
              </from>
              <to>
                <xdr:col>7</xdr:col>
                <xdr:colOff>800100</xdr:colOff>
                <xdr:row>20</xdr:row>
                <xdr:rowOff>371475</xdr:rowOff>
              </to>
            </anchor>
          </controlPr>
        </control>
      </mc:Choice>
      <mc:Fallback>
        <control shapeId="4110" r:id="rId24" name="OptionButton4"/>
      </mc:Fallback>
    </mc:AlternateContent>
    <mc:AlternateContent xmlns:mc="http://schemas.openxmlformats.org/markup-compatibility/2006">
      <mc:Choice Requires="x14">
        <control shapeId="4109" r:id="rId26" name="OptionButton3">
          <controlPr defaultSize="0" print="0" autoLine="0" autoPict="0" linkedCell="J12" r:id="rId27">
            <anchor moveWithCells="1">
              <from>
                <xdr:col>7</xdr:col>
                <xdr:colOff>809625</xdr:colOff>
                <xdr:row>20</xdr:row>
                <xdr:rowOff>0</xdr:rowOff>
              </from>
              <to>
                <xdr:col>7</xdr:col>
                <xdr:colOff>809625</xdr:colOff>
                <xdr:row>20</xdr:row>
                <xdr:rowOff>180975</xdr:rowOff>
              </to>
            </anchor>
          </controlPr>
        </control>
      </mc:Choice>
      <mc:Fallback>
        <control shapeId="4109" r:id="rId26" name="OptionButton3"/>
      </mc:Fallback>
    </mc:AlternateContent>
    <mc:AlternateContent xmlns:mc="http://schemas.openxmlformats.org/markup-compatibility/2006">
      <mc:Choice Requires="x14">
        <control shapeId="4108" r:id="rId28" name="OptionButton2">
          <controlPr defaultSize="0" print="0" autoLine="0" autoPict="0" linkedCell="K11" r:id="rId29">
            <anchor moveWithCells="1">
              <from>
                <xdr:col>7</xdr:col>
                <xdr:colOff>809625</xdr:colOff>
                <xdr:row>19</xdr:row>
                <xdr:rowOff>57150</xdr:rowOff>
              </from>
              <to>
                <xdr:col>7</xdr:col>
                <xdr:colOff>809625</xdr:colOff>
                <xdr:row>19</xdr:row>
                <xdr:rowOff>228600</xdr:rowOff>
              </to>
            </anchor>
          </controlPr>
        </control>
      </mc:Choice>
      <mc:Fallback>
        <control shapeId="4108" r:id="rId28" name="OptionButton2"/>
      </mc:Fallback>
    </mc:AlternateContent>
    <mc:AlternateContent xmlns:mc="http://schemas.openxmlformats.org/markup-compatibility/2006">
      <mc:Choice Requires="x14">
        <control shapeId="4107" r:id="rId30" name="OptionButton1">
          <controlPr defaultSize="0" print="0" autoLine="0" autoPict="0" linkedCell="J11" r:id="rId31">
            <anchor moveWithCells="1">
              <from>
                <xdr:col>7</xdr:col>
                <xdr:colOff>809625</xdr:colOff>
                <xdr:row>18</xdr:row>
                <xdr:rowOff>104775</xdr:rowOff>
              </from>
              <to>
                <xdr:col>7</xdr:col>
                <xdr:colOff>809625</xdr:colOff>
                <xdr:row>19</xdr:row>
                <xdr:rowOff>38100</xdr:rowOff>
              </to>
            </anchor>
          </controlPr>
        </control>
      </mc:Choice>
      <mc:Fallback>
        <control shapeId="4107" r:id="rId30" name="OptionButton1"/>
      </mc:Fallback>
    </mc:AlternateContent>
    <mc:AlternateContent xmlns:mc="http://schemas.openxmlformats.org/markup-compatibility/2006">
      <mc:Choice Requires="x14">
        <control shapeId="4097" r:id="rId32" name="Check Box 1">
          <controlPr defaultSize="0" autoFill="0" autoLine="0" autoPict="0">
            <anchor moveWithCells="1">
              <from>
                <xdr:col>2</xdr:col>
                <xdr:colOff>209550</xdr:colOff>
                <xdr:row>13</xdr:row>
                <xdr:rowOff>19050</xdr:rowOff>
              </from>
              <to>
                <xdr:col>3</xdr:col>
                <xdr:colOff>57150</xdr:colOff>
                <xdr:row>13</xdr:row>
                <xdr:rowOff>247650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098" r:id="rId33" name="Check Box 2">
          <controlPr defaultSize="0" autoFill="0" autoLine="0" autoPict="0">
            <anchor moveWithCells="1">
              <from>
                <xdr:col>3</xdr:col>
                <xdr:colOff>123825</xdr:colOff>
                <xdr:row>13</xdr:row>
                <xdr:rowOff>9525</xdr:rowOff>
              </from>
              <to>
                <xdr:col>4</xdr:col>
                <xdr:colOff>0</xdr:colOff>
                <xdr:row>13</xdr:row>
                <xdr:rowOff>247650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099" r:id="rId34" name="Check Box 3">
          <controlPr defaultSize="0" autoFill="0" autoLine="0" autoPict="0">
            <anchor moveWithCells="1">
              <from>
                <xdr:col>4</xdr:col>
                <xdr:colOff>571500</xdr:colOff>
                <xdr:row>16</xdr:row>
                <xdr:rowOff>66675</xdr:rowOff>
              </from>
              <to>
                <xdr:col>6</xdr:col>
                <xdr:colOff>723900</xdr:colOff>
                <xdr:row>16</xdr:row>
                <xdr:rowOff>323850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00" r:id="rId35" name="Check Box 4">
          <controlPr defaultSize="0" autoFill="0" autoLine="0" autoPict="0">
            <anchor moveWithCells="1">
              <from>
                <xdr:col>2</xdr:col>
                <xdr:colOff>209550</xdr:colOff>
                <xdr:row>12</xdr:row>
                <xdr:rowOff>19050</xdr:rowOff>
              </from>
              <to>
                <xdr:col>3</xdr:col>
                <xdr:colOff>390525</xdr:colOff>
                <xdr:row>12</xdr:row>
                <xdr:rowOff>247650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01" r:id="rId36" name="Check Box 5">
          <controlPr defaultSize="0" autoFill="0" autoLine="0" autoPict="0">
            <anchor moveWithCells="1">
              <from>
                <xdr:col>4</xdr:col>
                <xdr:colOff>352425</xdr:colOff>
                <xdr:row>8</xdr:row>
                <xdr:rowOff>66675</xdr:rowOff>
              </from>
              <to>
                <xdr:col>5</xdr:col>
                <xdr:colOff>771525</xdr:colOff>
                <xdr:row>8</xdr:row>
                <xdr:rowOff>342900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02" r:id="rId37" name="Check Box 6">
          <controlPr defaultSize="0" autoFill="0" autoLine="0" autoPict="0">
            <anchor moveWithCells="1">
              <from>
                <xdr:col>2</xdr:col>
                <xdr:colOff>219075</xdr:colOff>
                <xdr:row>8</xdr:row>
                <xdr:rowOff>47625</xdr:rowOff>
              </from>
              <to>
                <xdr:col>4</xdr:col>
                <xdr:colOff>171450</xdr:colOff>
                <xdr:row>8</xdr:row>
                <xdr:rowOff>352425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03" r:id="rId38" name="Check Box 7">
          <controlPr defaultSize="0" autoFill="0" autoLine="0" autoPict="0">
            <anchor moveWithCells="1">
              <from>
                <xdr:col>6</xdr:col>
                <xdr:colOff>276225</xdr:colOff>
                <xdr:row>8</xdr:row>
                <xdr:rowOff>57150</xdr:rowOff>
              </from>
              <to>
                <xdr:col>7</xdr:col>
                <xdr:colOff>381000</xdr:colOff>
                <xdr:row>8</xdr:row>
                <xdr:rowOff>323850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04" r:id="rId39" name="Check Box 8">
          <controlPr defaultSize="0" autoFill="0" autoLine="0" autoPict="0">
            <anchor moveWithCells="1">
              <from>
                <xdr:col>2</xdr:col>
                <xdr:colOff>209550</xdr:colOff>
                <xdr:row>9</xdr:row>
                <xdr:rowOff>38100</xdr:rowOff>
              </from>
              <to>
                <xdr:col>3</xdr:col>
                <xdr:colOff>609600</xdr:colOff>
                <xdr:row>9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05" r:id="rId40" name="Check Box 9">
          <controlPr defaultSize="0" autoFill="0" autoLine="0" autoPict="0">
            <anchor moveWithCells="1">
              <from>
                <xdr:col>5</xdr:col>
                <xdr:colOff>38100</xdr:colOff>
                <xdr:row>9</xdr:row>
                <xdr:rowOff>28575</xdr:rowOff>
              </from>
              <to>
                <xdr:col>6</xdr:col>
                <xdr:colOff>581025</xdr:colOff>
                <xdr:row>9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06" r:id="rId41" name="Check Box 10">
          <controlPr defaultSize="0" autoFill="0" autoLine="0" autoPict="0">
            <anchor moveWithCells="1">
              <from>
                <xdr:col>3</xdr:col>
                <xdr:colOff>504825</xdr:colOff>
                <xdr:row>9</xdr:row>
                <xdr:rowOff>38100</xdr:rowOff>
              </from>
              <to>
                <xdr:col>5</xdr:col>
                <xdr:colOff>95250</xdr:colOff>
                <xdr:row>9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14" r:id="rId42" name="Check Box 18">
          <controlPr defaultSize="0" autoFill="0" autoLine="0" autoPict="0">
            <anchor moveWithCells="1">
              <from>
                <xdr:col>2</xdr:col>
                <xdr:colOff>209550</xdr:colOff>
                <xdr:row>10</xdr:row>
                <xdr:rowOff>47625</xdr:rowOff>
              </from>
              <to>
                <xdr:col>3</xdr:col>
                <xdr:colOff>609600</xdr:colOff>
                <xdr:row>10</xdr:row>
                <xdr:rowOff>247650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15" r:id="rId43" name="Check Box 19">
          <controlPr defaultSize="0" autoFill="0" autoLine="0" autoPict="0">
            <anchor moveWithCells="1">
              <from>
                <xdr:col>3</xdr:col>
                <xdr:colOff>504825</xdr:colOff>
                <xdr:row>10</xdr:row>
                <xdr:rowOff>47625</xdr:rowOff>
              </from>
              <to>
                <xdr:col>5</xdr:col>
                <xdr:colOff>95250</xdr:colOff>
                <xdr:row>10</xdr:row>
                <xdr:rowOff>247650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16" r:id="rId44" name="Check Box 20">
          <controlPr defaultSize="0" autoFill="0" autoLine="0" autoPict="0">
            <anchor moveWithCells="1">
              <from>
                <xdr:col>2</xdr:col>
                <xdr:colOff>209550</xdr:colOff>
                <xdr:row>11</xdr:row>
                <xdr:rowOff>47625</xdr:rowOff>
              </from>
              <to>
                <xdr:col>3</xdr:col>
                <xdr:colOff>609600</xdr:colOff>
                <xdr:row>11</xdr:row>
                <xdr:rowOff>247650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17" r:id="rId45" name="Check Box 21">
          <controlPr defaultSize="0" autoFill="0" autoLine="0" autoPict="0">
            <anchor moveWithCells="1">
              <from>
                <xdr:col>3</xdr:col>
                <xdr:colOff>504825</xdr:colOff>
                <xdr:row>11</xdr:row>
                <xdr:rowOff>47625</xdr:rowOff>
              </from>
              <to>
                <xdr:col>5</xdr:col>
                <xdr:colOff>95250</xdr:colOff>
                <xdr:row>11</xdr:row>
                <xdr:rowOff>247650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18" r:id="rId46" name="Check Box 22">
          <controlPr defaultSize="0" autoFill="0" autoLine="0" autoPict="0">
            <anchor moveWithCells="1">
              <from>
                <xdr:col>3</xdr:col>
                <xdr:colOff>504825</xdr:colOff>
                <xdr:row>12</xdr:row>
                <xdr:rowOff>38100</xdr:rowOff>
              </from>
              <to>
                <xdr:col>5</xdr:col>
                <xdr:colOff>85725</xdr:colOff>
                <xdr:row>12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4119" r:id="rId47" name="Check Box 23">
          <controlPr defaultSize="0" autoFill="0" autoLine="0" autoPict="0">
            <anchor moveWithCells="1">
              <from>
                <xdr:col>5</xdr:col>
                <xdr:colOff>333375</xdr:colOff>
                <xdr:row>12</xdr:row>
                <xdr:rowOff>38100</xdr:rowOff>
              </from>
              <to>
                <xdr:col>6</xdr:col>
                <xdr:colOff>742950</xdr:colOff>
                <xdr:row>12</xdr:row>
                <xdr:rowOff>228600</xdr:rowOff>
              </to>
            </anchor>
          </controlPr>
        </control>
      </mc:Choice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新回答シート（国保）</vt:lpstr>
      <vt:lpstr>'新回答シート（国保）'!Print_Area</vt:lpstr>
    </vt:vector>
  </TitlesOfParts>
  <Company>MatsusakaCityOffice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yob105</dc:creator>
  <cp:lastModifiedBy>jki162</cp:lastModifiedBy>
  <cp:lastPrinted>2020-03-10T08:17:14Z</cp:lastPrinted>
  <dcterms:created xsi:type="dcterms:W3CDTF">2017-10-31T09:11:29Z</dcterms:created>
  <dcterms:modified xsi:type="dcterms:W3CDTF">2020-03-10T10:45:52Z</dcterms:modified>
</cp:coreProperties>
</file>