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90" windowWidth="19320" windowHeight="7320"/>
  </bookViews>
  <sheets>
    <sheet name="新回答シート (介護保険)" sheetId="4" r:id="rId1"/>
  </sheets>
  <externalReferences>
    <externalReference r:id="rId2"/>
    <externalReference r:id="rId3"/>
  </externalReferences>
  <definedNames>
    <definedName name="_65歳以上" localSheetId="0">#REF!</definedName>
    <definedName name="CD">[1]INPUT!$E$53:$F$70</definedName>
    <definedName name="CDB">[1]INPUT!$E$80:$H$85</definedName>
    <definedName name="_xlnm.Print_Area" localSheetId="0">'新回答シート (介護保険)'!$A$1:$H$34</definedName>
  </definedNames>
  <calcPr calcId="145621"/>
</workbook>
</file>

<file path=xl/calcChain.xml><?xml version="1.0" encoding="utf-8"?>
<calcChain xmlns="http://schemas.openxmlformats.org/spreadsheetml/2006/main">
  <c r="G7" i="4" l="1"/>
  <c r="D7" i="4" l="1"/>
  <c r="D6" i="4"/>
  <c r="D5" i="4"/>
  <c r="D4" i="4"/>
  <c r="D3" i="4"/>
  <c r="G4" i="4"/>
  <c r="G3" i="4"/>
  <c r="O10" i="4"/>
  <c r="O16" i="4"/>
  <c r="O18" i="4"/>
  <c r="G11" i="4" l="1"/>
  <c r="I14" i="4"/>
  <c r="I12" i="4"/>
  <c r="I15" i="4"/>
  <c r="I22" i="4"/>
  <c r="I13" i="4"/>
  <c r="I24" i="4" l="1"/>
  <c r="E15" i="4"/>
  <c r="I10" i="4"/>
  <c r="I17" i="4"/>
  <c r="I16" i="4" l="1"/>
  <c r="I18" i="4"/>
  <c r="N24" i="4"/>
  <c r="N23" i="4"/>
  <c r="I23" i="4"/>
  <c r="N22" i="4"/>
  <c r="N21" i="4"/>
  <c r="I21" i="4"/>
  <c r="N19" i="4"/>
  <c r="B26" i="4"/>
  <c r="N18" i="4"/>
  <c r="N16" i="4"/>
  <c r="N15" i="4"/>
  <c r="G15" i="4"/>
  <c r="N14" i="4"/>
  <c r="I7" i="4"/>
  <c r="I11" i="4" s="1"/>
  <c r="B29" i="4" l="1"/>
  <c r="B31" i="4"/>
  <c r="N25" i="4"/>
  <c r="B30" i="4"/>
  <c r="L25" i="4" l="1"/>
  <c r="J25" i="4"/>
  <c r="B25" i="4" s="1"/>
  <c r="G1" i="4" l="1"/>
  <c r="S2" i="4" l="1"/>
  <c r="G2" i="4" s="1"/>
</calcChain>
</file>

<file path=xl/sharedStrings.xml><?xml version="1.0" encoding="utf-8"?>
<sst xmlns="http://schemas.openxmlformats.org/spreadsheetml/2006/main" count="45" uniqueCount="45">
  <si>
    <t>おくやみコーナー　受付シート</t>
    <rPh sb="9" eb="11">
      <t>ウケツケ</t>
    </rPh>
    <phoneticPr fontId="1"/>
  </si>
  <si>
    <t>受付日</t>
    <rPh sb="0" eb="3">
      <t>ウケツケビ</t>
    </rPh>
    <phoneticPr fontId="1"/>
  </si>
  <si>
    <t>No.</t>
    <phoneticPr fontId="1"/>
  </si>
  <si>
    <t>死亡者情報</t>
    <rPh sb="0" eb="2">
      <t>シボウ</t>
    </rPh>
    <rPh sb="2" eb="3">
      <t>シャ</t>
    </rPh>
    <rPh sb="3" eb="5">
      <t>ジョウホウ</t>
    </rPh>
    <phoneticPr fontId="1"/>
  </si>
  <si>
    <t>名前</t>
    <rPh sb="0" eb="1">
      <t>ナ</t>
    </rPh>
    <rPh sb="1" eb="2">
      <t>マエ</t>
    </rPh>
    <phoneticPr fontId="1"/>
  </si>
  <si>
    <t>カナ氏名</t>
    <rPh sb="2" eb="4">
      <t>シメイ</t>
    </rPh>
    <phoneticPr fontId="1"/>
  </si>
  <si>
    <t>宛名番号</t>
    <rPh sb="0" eb="2">
      <t>アテナ</t>
    </rPh>
    <rPh sb="2" eb="4">
      <t>バンゴウ</t>
    </rPh>
    <phoneticPr fontId="1"/>
  </si>
  <si>
    <t>住所</t>
    <rPh sb="0" eb="1">
      <t>ジュウ</t>
    </rPh>
    <rPh sb="1" eb="2">
      <t>ショ</t>
    </rPh>
    <phoneticPr fontId="1"/>
  </si>
  <si>
    <t>死亡日</t>
    <rPh sb="0" eb="3">
      <t>シボウビ</t>
    </rPh>
    <phoneticPr fontId="1"/>
  </si>
  <si>
    <t>回答者→</t>
    <rPh sb="0" eb="2">
      <t>カイトウ</t>
    </rPh>
    <rPh sb="2" eb="3">
      <t>シャ</t>
    </rPh>
    <phoneticPr fontId="1"/>
  </si>
  <si>
    <t>コーナーへの回答</t>
    <rPh sb="6" eb="8">
      <t>カイトウ</t>
    </rPh>
    <phoneticPr fontId="1"/>
  </si>
  <si>
    <t>必要書類</t>
    <rPh sb="0" eb="2">
      <t>ヒツヨウ</t>
    </rPh>
    <rPh sb="2" eb="4">
      <t>ショルイ</t>
    </rPh>
    <phoneticPr fontId="1"/>
  </si>
  <si>
    <t>生年月日</t>
    <phoneticPr fontId="1"/>
  </si>
  <si>
    <t>手続き届出の要否</t>
    <rPh sb="0" eb="2">
      <t>テツヅ</t>
    </rPh>
    <rPh sb="3" eb="5">
      <t>トドケデ</t>
    </rPh>
    <rPh sb="6" eb="8">
      <t>ヨウヒ</t>
    </rPh>
    <phoneticPr fontId="1"/>
  </si>
  <si>
    <t>コメント１</t>
    <phoneticPr fontId="1"/>
  </si>
  <si>
    <t>フラグ１</t>
    <phoneticPr fontId="1"/>
  </si>
  <si>
    <t>フラグ２</t>
    <phoneticPr fontId="1"/>
  </si>
  <si>
    <t>フラグ３</t>
    <phoneticPr fontId="1"/>
  </si>
  <si>
    <t>フラグ４</t>
    <phoneticPr fontId="1"/>
  </si>
  <si>
    <t>ワンストップ</t>
    <phoneticPr fontId="1"/>
  </si>
  <si>
    <t>保険料額</t>
    <rPh sb="0" eb="3">
      <t>ホケンリョウ</t>
    </rPh>
    <rPh sb="3" eb="4">
      <t>ガク</t>
    </rPh>
    <phoneticPr fontId="1"/>
  </si>
  <si>
    <t>年額</t>
    <rPh sb="0" eb="2">
      <t>ネンガク</t>
    </rPh>
    <phoneticPr fontId="1"/>
  </si>
  <si>
    <t>円　　×</t>
    <rPh sb="0" eb="1">
      <t>エン</t>
    </rPh>
    <phoneticPr fontId="1"/>
  </si>
  <si>
    <t>円</t>
    <rPh sb="0" eb="1">
      <t>エン</t>
    </rPh>
    <phoneticPr fontId="1"/>
  </si>
  <si>
    <t>現在の納付方法</t>
    <rPh sb="0" eb="2">
      <t>ゲンザイ</t>
    </rPh>
    <rPh sb="3" eb="5">
      <t>ノウフ</t>
    </rPh>
    <rPh sb="5" eb="7">
      <t>ホウホウ</t>
    </rPh>
    <phoneticPr fontId="1"/>
  </si>
  <si>
    <t>還付金の発生</t>
    <rPh sb="0" eb="3">
      <t>カンプキン</t>
    </rPh>
    <rPh sb="4" eb="6">
      <t>ハッセイ</t>
    </rPh>
    <phoneticPr fontId="1"/>
  </si>
  <si>
    <t>他の被保険者引き落し口座登録</t>
    <rPh sb="0" eb="1">
      <t>タ</t>
    </rPh>
    <rPh sb="2" eb="6">
      <t>ヒホケンシャ</t>
    </rPh>
    <rPh sb="6" eb="7">
      <t>ヒ</t>
    </rPh>
    <rPh sb="8" eb="9">
      <t>オ</t>
    </rPh>
    <rPh sb="10" eb="12">
      <t>コウザ</t>
    </rPh>
    <rPh sb="12" eb="14">
      <t>トウロク</t>
    </rPh>
    <phoneticPr fontId="1"/>
  </si>
  <si>
    <t>同一世帯被保険者について↓</t>
    <rPh sb="0" eb="2">
      <t>ドウイツ</t>
    </rPh>
    <rPh sb="2" eb="4">
      <t>セタイ</t>
    </rPh>
    <rPh sb="4" eb="8">
      <t>ヒホケンシャ</t>
    </rPh>
    <phoneticPr fontId="1"/>
  </si>
  <si>
    <t>対応窓口</t>
    <rPh sb="0" eb="2">
      <t>タイオウ</t>
    </rPh>
    <rPh sb="2" eb="4">
      <t>マドグチ</t>
    </rPh>
    <phoneticPr fontId="1"/>
  </si>
  <si>
    <t>必要な届等</t>
    <rPh sb="0" eb="2">
      <t>ヒツヨウ</t>
    </rPh>
    <rPh sb="3" eb="4">
      <t>トドケ</t>
    </rPh>
    <rPh sb="4" eb="5">
      <t>トウ</t>
    </rPh>
    <phoneticPr fontId="1"/>
  </si>
  <si>
    <t>保険料</t>
    <rPh sb="0" eb="3">
      <t>ホケンリョウ</t>
    </rPh>
    <phoneticPr fontId="1"/>
  </si>
  <si>
    <t>同一世帯員</t>
    <rPh sb="0" eb="2">
      <t>ドウイツ</t>
    </rPh>
    <rPh sb="2" eb="5">
      <t>セタイイン</t>
    </rPh>
    <phoneticPr fontId="1"/>
  </si>
  <si>
    <t>高額介護サービス費の決定済み</t>
    <rPh sb="0" eb="2">
      <t>コウガク</t>
    </rPh>
    <rPh sb="2" eb="4">
      <t>カイゴ</t>
    </rPh>
    <rPh sb="8" eb="9">
      <t>ヒ</t>
    </rPh>
    <rPh sb="10" eb="12">
      <t>ケッテイ</t>
    </rPh>
    <rPh sb="12" eb="13">
      <t>ズ</t>
    </rPh>
    <phoneticPr fontId="1"/>
  </si>
  <si>
    <t>高額介護サービス費の未申請</t>
    <rPh sb="0" eb="2">
      <t>コウガク</t>
    </rPh>
    <rPh sb="2" eb="4">
      <t>カイゴ</t>
    </rPh>
    <rPh sb="8" eb="9">
      <t>ヒ</t>
    </rPh>
    <rPh sb="10" eb="11">
      <t>ミ</t>
    </rPh>
    <rPh sb="11" eb="13">
      <t>シンセイ</t>
    </rPh>
    <phoneticPr fontId="1"/>
  </si>
  <si>
    <t>　　高額介サ費　受取口座変更</t>
    <rPh sb="2" eb="4">
      <t>コウガク</t>
    </rPh>
    <rPh sb="4" eb="5">
      <t>スケ</t>
    </rPh>
    <rPh sb="6" eb="7">
      <t>ヒ</t>
    </rPh>
    <rPh sb="8" eb="10">
      <t>ウケトリ</t>
    </rPh>
    <rPh sb="10" eb="12">
      <t>コウザ</t>
    </rPh>
    <rPh sb="12" eb="14">
      <t>ヘンコウ</t>
    </rPh>
    <phoneticPr fontId="1"/>
  </si>
  <si>
    <t>要介護認定取り下げ確認</t>
    <rPh sb="0" eb="1">
      <t>ヨウ</t>
    </rPh>
    <rPh sb="1" eb="3">
      <t>カイゴ</t>
    </rPh>
    <rPh sb="3" eb="5">
      <t>ニンテイ</t>
    </rPh>
    <rPh sb="5" eb="6">
      <t>ト</t>
    </rPh>
    <rPh sb="7" eb="8">
      <t>サ</t>
    </rPh>
    <rPh sb="9" eb="11">
      <t>カクニン</t>
    </rPh>
    <phoneticPr fontId="1"/>
  </si>
  <si>
    <t>認定・給付</t>
    <rPh sb="0" eb="2">
      <t>ニンテイ</t>
    </rPh>
    <rPh sb="3" eb="5">
      <t>キュウフ</t>
    </rPh>
    <phoneticPr fontId="1"/>
  </si>
  <si>
    <t>２号被保険者</t>
    <rPh sb="1" eb="2">
      <t>ゴウ</t>
    </rPh>
    <rPh sb="2" eb="3">
      <t>ヒ</t>
    </rPh>
    <rPh sb="3" eb="5">
      <t>ホケン</t>
    </rPh>
    <rPh sb="5" eb="6">
      <t>シャ</t>
    </rPh>
    <phoneticPr fontId="1"/>
  </si>
  <si>
    <t>被保番</t>
    <rPh sb="0" eb="1">
      <t>ヒ</t>
    </rPh>
    <rPh sb="1" eb="2">
      <t>ホ</t>
    </rPh>
    <rPh sb="2" eb="3">
      <t>バン</t>
    </rPh>
    <phoneticPr fontId="1"/>
  </si>
  <si>
    <t>資格喪失日</t>
    <rPh sb="0" eb="2">
      <t>シカク</t>
    </rPh>
    <rPh sb="2" eb="4">
      <t>ソウシツ</t>
    </rPh>
    <rPh sb="4" eb="5">
      <t>ヒ</t>
    </rPh>
    <phoneticPr fontId="1"/>
  </si>
  <si>
    <t>　　負担限度額認定申請</t>
    <rPh sb="2" eb="4">
      <t>フタン</t>
    </rPh>
    <rPh sb="4" eb="6">
      <t>ゲンド</t>
    </rPh>
    <rPh sb="6" eb="7">
      <t>ガク</t>
    </rPh>
    <rPh sb="7" eb="9">
      <t>ニンテイ</t>
    </rPh>
    <rPh sb="9" eb="11">
      <t>シンセイ</t>
    </rPh>
    <phoneticPr fontId="1"/>
  </si>
  <si>
    <t>未納・精算（料の窓口相談）</t>
    <rPh sb="0" eb="2">
      <t>ミノウ</t>
    </rPh>
    <rPh sb="3" eb="5">
      <t>セイサン</t>
    </rPh>
    <rPh sb="6" eb="7">
      <t>リョウ</t>
    </rPh>
    <rPh sb="8" eb="10">
      <t>マドグチ</t>
    </rPh>
    <rPh sb="10" eb="12">
      <t>ソウダン</t>
    </rPh>
    <phoneticPr fontId="1"/>
  </si>
  <si>
    <t>おくやみｺｰﾅｰへ連絡</t>
    <rPh sb="9" eb="11">
      <t>レンラク</t>
    </rPh>
    <phoneticPr fontId="1"/>
  </si>
  <si>
    <t>連絡事項（担当者宛）</t>
    <rPh sb="0" eb="2">
      <t>レンラク</t>
    </rPh>
    <rPh sb="2" eb="4">
      <t>ジコウ</t>
    </rPh>
    <rPh sb="5" eb="8">
      <t>タントウシャ</t>
    </rPh>
    <rPh sb="8" eb="9">
      <t>ア</t>
    </rPh>
    <phoneticPr fontId="1"/>
  </si>
  <si>
    <t>このセルに回答者名を入力</t>
    <rPh sb="5" eb="7">
      <t>カイトウ</t>
    </rPh>
    <rPh sb="7" eb="8">
      <t>シャ</t>
    </rPh>
    <rPh sb="8" eb="9">
      <t>メイ</t>
    </rPh>
    <rPh sb="10" eb="12">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</si>
</sst>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411]ggge&quot;年&quot;m&quot;月&quot;d&quot;日&quot;;@"/>
    <numFmt numFmtId="177" formatCode="&quot;/&quot;#&quot;=&quot;"/>
    <numFmt numFmtId="178" formatCode="0_ "/>
    <numFmt numFmtId="179" formatCode="[$-F800]dddd\,\ mmmm\ dd\,\ yyyy"/>
  </numFmts>
  <fonts count="19" x14ac:knownFonts="1">
    <font>
      <sz val="11"/>
      <color theme="1"/>
      <name val="ＭＳ Ｐゴシック"/>
      <family val="2"/>
      <charset val="128"/>
      <scheme val="minor"/>
    </font>
    <font>
      <sz val="6"/>
      <name val="ＭＳ Ｐゴシック"/>
      <family val="2"/>
      <charset val="128"/>
      <scheme val="minor"/>
    </font>
    <font>
      <b/>
      <sz val="14"/>
      <color theme="1"/>
      <name val="Meiryo UI"/>
      <family val="3"/>
      <charset val="128"/>
    </font>
    <font>
      <sz val="11"/>
      <color theme="1"/>
      <name val="Meiryo UI"/>
      <family val="3"/>
      <charset val="128"/>
    </font>
    <font>
      <sz val="11"/>
      <name val="Meiryo UI"/>
      <family val="3"/>
      <charset val="128"/>
    </font>
    <font>
      <sz val="10"/>
      <color theme="1"/>
      <name val="Meiryo UI"/>
      <family val="3"/>
      <charset val="128"/>
    </font>
    <font>
      <sz val="10.5"/>
      <color rgb="FF000000"/>
      <name val="Meiryo UI"/>
      <family val="3"/>
      <charset val="128"/>
    </font>
    <font>
      <sz val="8"/>
      <color theme="1" tint="0.499984740745262"/>
      <name val="Meiryo UI"/>
      <family val="3"/>
      <charset val="128"/>
    </font>
    <font>
      <b/>
      <sz val="11"/>
      <color rgb="FFFF0000"/>
      <name val="Meiryo UI"/>
      <family val="3"/>
      <charset val="128"/>
    </font>
    <font>
      <b/>
      <sz val="11"/>
      <color theme="1"/>
      <name val="Meiryo UI"/>
      <family val="3"/>
      <charset val="128"/>
    </font>
    <font>
      <sz val="11"/>
      <color theme="1" tint="0.249977111117893"/>
      <name val="Meiryo UI"/>
      <family val="3"/>
      <charset val="128"/>
    </font>
    <font>
      <sz val="9"/>
      <color theme="1"/>
      <name val="Meiryo UI"/>
      <family val="3"/>
      <charset val="128"/>
    </font>
    <font>
      <b/>
      <sz val="9"/>
      <color rgb="FFFF0000"/>
      <name val="Meiryo UI"/>
      <family val="3"/>
      <charset val="128"/>
    </font>
    <font>
      <b/>
      <sz val="10"/>
      <color rgb="FFFF0000"/>
      <name val="Meiryo UI"/>
      <family val="3"/>
      <charset val="128"/>
    </font>
    <font>
      <b/>
      <sz val="9"/>
      <name val="Meiryo UI"/>
      <family val="3"/>
      <charset val="128"/>
    </font>
    <font>
      <b/>
      <sz val="16"/>
      <name val="Meiryo UI"/>
      <family val="3"/>
      <charset val="128"/>
    </font>
    <font>
      <sz val="11"/>
      <color theme="1"/>
      <name val="ＭＳ Ｐゴシック"/>
      <family val="2"/>
      <charset val="128"/>
      <scheme val="minor"/>
    </font>
    <font>
      <sz val="12"/>
      <name val="Meiryo UI"/>
      <family val="3"/>
      <charset val="128"/>
    </font>
    <font>
      <sz val="11"/>
      <color rgb="FF00000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s>
  <borders count="79">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diagonal/>
    </border>
    <border>
      <left style="thin">
        <color indexed="64"/>
      </left>
      <right/>
      <top style="medium">
        <color indexed="64"/>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bottom style="medium">
        <color indexed="64"/>
      </bottom>
      <diagonal/>
    </border>
    <border>
      <left style="hair">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medium">
        <color indexed="64"/>
      </left>
      <right/>
      <top style="double">
        <color indexed="64"/>
      </top>
      <bottom style="medium">
        <color indexed="64"/>
      </bottom>
      <diagonal/>
    </border>
    <border>
      <left style="hair">
        <color indexed="64"/>
      </left>
      <right/>
      <top style="double">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hair">
        <color indexed="64"/>
      </right>
      <top style="hair">
        <color indexed="64"/>
      </top>
      <bottom style="hair">
        <color indexed="64"/>
      </bottom>
      <diagonal/>
    </border>
    <border>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45">
    <xf numFmtId="0" fontId="0" fillId="0" borderId="0" xfId="0">
      <alignment vertical="center"/>
    </xf>
    <xf numFmtId="0" fontId="3" fillId="0" borderId="0" xfId="0" applyFont="1">
      <alignment vertical="center"/>
    </xf>
    <xf numFmtId="0" fontId="6"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21" xfId="0" applyFont="1" applyBorder="1" applyAlignment="1">
      <alignment horizontal="justify" vertical="center"/>
    </xf>
    <xf numFmtId="0" fontId="3" fillId="0" borderId="24" xfId="0" applyFont="1" applyBorder="1" applyAlignment="1">
      <alignment vertical="center"/>
    </xf>
    <xf numFmtId="0" fontId="10" fillId="0" borderId="0" xfId="0" applyFont="1">
      <alignment vertical="center"/>
    </xf>
    <xf numFmtId="0" fontId="3" fillId="0" borderId="26" xfId="0" applyFont="1" applyBorder="1" applyAlignment="1">
      <alignment horizontal="justify" vertical="center"/>
    </xf>
    <xf numFmtId="0" fontId="3" fillId="0" borderId="28" xfId="0" applyFont="1" applyBorder="1" applyAlignment="1">
      <alignment horizontal="justify" vertical="center"/>
    </xf>
    <xf numFmtId="0" fontId="3" fillId="0" borderId="25" xfId="0" applyFont="1" applyBorder="1" applyAlignment="1">
      <alignment horizontal="justify" vertical="center"/>
    </xf>
    <xf numFmtId="0" fontId="3" fillId="0" borderId="30" xfId="0" applyFont="1" applyBorder="1" applyAlignment="1">
      <alignment horizontal="justify" vertical="center"/>
    </xf>
    <xf numFmtId="0" fontId="9" fillId="0" borderId="0" xfId="0" applyFont="1" applyAlignment="1">
      <alignment horizontal="center" vertical="center"/>
    </xf>
    <xf numFmtId="0" fontId="3" fillId="0" borderId="0" xfId="0" applyFont="1" applyAlignment="1">
      <alignment horizontal="left" vertical="center"/>
    </xf>
    <xf numFmtId="176" fontId="3" fillId="0" borderId="0" xfId="0" applyNumberFormat="1" applyFont="1" applyFill="1" applyBorder="1" applyAlignment="1">
      <alignment horizontal="center" vertical="center"/>
    </xf>
    <xf numFmtId="176" fontId="3" fillId="0" borderId="10" xfId="0" applyNumberFormat="1" applyFont="1" applyFill="1" applyBorder="1" applyAlignment="1">
      <alignment horizontal="center" vertical="center"/>
    </xf>
    <xf numFmtId="0" fontId="3" fillId="0" borderId="41" xfId="0" applyFont="1" applyFill="1" applyBorder="1">
      <alignment vertical="center"/>
    </xf>
    <xf numFmtId="0" fontId="3" fillId="0" borderId="34" xfId="0" applyFont="1" applyFill="1" applyBorder="1">
      <alignment vertical="center"/>
    </xf>
    <xf numFmtId="0" fontId="8" fillId="0" borderId="19" xfId="0" applyFont="1" applyFill="1" applyBorder="1" applyAlignment="1">
      <alignment horizontal="left" vertical="center"/>
    </xf>
    <xf numFmtId="0" fontId="9" fillId="0" borderId="34" xfId="0" applyFont="1" applyFill="1" applyBorder="1" applyAlignment="1">
      <alignment horizontal="center" vertical="center"/>
    </xf>
    <xf numFmtId="0" fontId="12" fillId="0" borderId="34" xfId="0" applyFont="1" applyFill="1" applyBorder="1" applyAlignment="1">
      <alignment horizontal="center" vertical="center"/>
    </xf>
    <xf numFmtId="0" fontId="12" fillId="0" borderId="20" xfId="0" applyFont="1" applyFill="1" applyBorder="1" applyAlignment="1">
      <alignment horizontal="center" vertical="center"/>
    </xf>
    <xf numFmtId="0" fontId="5" fillId="0" borderId="0" xfId="0" applyFont="1" applyAlignment="1">
      <alignment horizontal="left" vertical="center"/>
    </xf>
    <xf numFmtId="0" fontId="13" fillId="4" borderId="65" xfId="0" applyFont="1" applyFill="1" applyBorder="1" applyAlignment="1">
      <alignment horizontal="left" vertical="center"/>
    </xf>
    <xf numFmtId="0" fontId="9" fillId="4" borderId="38" xfId="0" applyFont="1" applyFill="1" applyBorder="1" applyAlignment="1">
      <alignment horizontal="center" vertical="center"/>
    </xf>
    <xf numFmtId="0" fontId="9" fillId="0" borderId="19" xfId="0" applyFont="1" applyFill="1" applyBorder="1" applyAlignment="1">
      <alignment vertical="top"/>
    </xf>
    <xf numFmtId="0" fontId="9" fillId="0" borderId="34" xfId="0" applyFont="1" applyFill="1" applyBorder="1" applyAlignment="1">
      <alignment vertical="top"/>
    </xf>
    <xf numFmtId="0" fontId="9" fillId="0" borderId="20" xfId="0" applyFont="1" applyFill="1" applyBorder="1" applyAlignment="1">
      <alignment vertical="top"/>
    </xf>
    <xf numFmtId="0" fontId="5" fillId="0" borderId="0" xfId="0" applyFont="1">
      <alignment vertical="center"/>
    </xf>
    <xf numFmtId="0" fontId="3" fillId="0" borderId="68" xfId="0" applyFont="1" applyFill="1" applyBorder="1" applyAlignment="1">
      <alignment vertical="center"/>
    </xf>
    <xf numFmtId="0" fontId="3" fillId="0" borderId="71" xfId="0" applyFont="1" applyFill="1" applyBorder="1" applyAlignment="1">
      <alignment vertical="center"/>
    </xf>
    <xf numFmtId="0" fontId="3" fillId="0" borderId="74" xfId="0" applyFont="1" applyBorder="1" applyAlignment="1">
      <alignment vertical="center"/>
    </xf>
    <xf numFmtId="176" fontId="3" fillId="0" borderId="76" xfId="0" applyNumberFormat="1" applyFont="1" applyBorder="1" applyAlignment="1">
      <alignment vertical="center"/>
    </xf>
    <xf numFmtId="38" fontId="9" fillId="2" borderId="34" xfId="1" applyFont="1" applyFill="1" applyBorder="1" applyAlignment="1">
      <alignment horizontal="center" vertical="center"/>
    </xf>
    <xf numFmtId="178" fontId="9" fillId="2" borderId="34" xfId="0" applyNumberFormat="1" applyFont="1" applyFill="1" applyBorder="1" applyAlignment="1">
      <alignment horizontal="center" vertical="center"/>
    </xf>
    <xf numFmtId="0" fontId="3" fillId="0" borderId="11"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5" xfId="0" applyFont="1" applyFill="1" applyBorder="1" applyAlignment="1">
      <alignment horizontal="center" vertical="center"/>
    </xf>
    <xf numFmtId="0" fontId="13" fillId="0" borderId="3" xfId="0" applyFont="1" applyFill="1" applyBorder="1" applyAlignment="1">
      <alignment horizontal="left" vertical="center"/>
    </xf>
    <xf numFmtId="0" fontId="9" fillId="0" borderId="2" xfId="0" applyFont="1" applyFill="1" applyBorder="1" applyAlignment="1">
      <alignment horizontal="center" vertical="center"/>
    </xf>
    <xf numFmtId="0" fontId="9" fillId="0" borderId="67" xfId="0" applyFont="1" applyFill="1" applyBorder="1" applyAlignment="1">
      <alignment horizontal="center" vertical="center"/>
    </xf>
    <xf numFmtId="0" fontId="14" fillId="0" borderId="1" xfId="0" applyFont="1" applyFill="1" applyBorder="1" applyAlignment="1">
      <alignment horizontal="left" vertical="center"/>
    </xf>
    <xf numFmtId="0" fontId="13" fillId="0" borderId="19" xfId="0" applyFont="1" applyFill="1" applyBorder="1" applyAlignment="1">
      <alignment horizontal="left" vertical="center"/>
    </xf>
    <xf numFmtId="0" fontId="9" fillId="0" borderId="34" xfId="0" applyFont="1" applyFill="1" applyBorder="1" applyAlignment="1">
      <alignment horizontal="left" vertical="center"/>
    </xf>
    <xf numFmtId="177" fontId="9" fillId="0" borderId="34" xfId="0" applyNumberFormat="1" applyFont="1" applyFill="1" applyBorder="1" applyAlignment="1">
      <alignment horizontal="center" vertical="center"/>
    </xf>
    <xf numFmtId="0" fontId="14" fillId="0" borderId="20" xfId="0" applyFont="1" applyFill="1" applyBorder="1" applyAlignment="1">
      <alignment horizontal="left" vertical="center"/>
    </xf>
    <xf numFmtId="0" fontId="13" fillId="0" borderId="43" xfId="0" applyFont="1" applyFill="1" applyBorder="1" applyAlignment="1">
      <alignment horizontal="left" vertical="center"/>
    </xf>
    <xf numFmtId="0" fontId="9" fillId="0" borderId="42" xfId="0" applyFont="1" applyFill="1" applyBorder="1" applyAlignment="1">
      <alignment horizontal="center" vertical="center"/>
    </xf>
    <xf numFmtId="0" fontId="9" fillId="0" borderId="44" xfId="0" applyFont="1" applyFill="1" applyBorder="1" applyAlignment="1">
      <alignment horizontal="center" vertical="center"/>
    </xf>
    <xf numFmtId="0" fontId="9" fillId="0" borderId="42" xfId="0" applyFont="1" applyFill="1" applyBorder="1" applyAlignment="1">
      <alignment horizontal="left" vertical="center"/>
    </xf>
    <xf numFmtId="0" fontId="12" fillId="0" borderId="42" xfId="0" applyFont="1" applyFill="1" applyBorder="1" applyAlignment="1">
      <alignment horizontal="center" vertical="center"/>
    </xf>
    <xf numFmtId="0" fontId="12" fillId="0" borderId="45" xfId="0" applyFont="1" applyFill="1" applyBorder="1" applyAlignment="1">
      <alignment horizontal="center" vertical="center"/>
    </xf>
    <xf numFmtId="0" fontId="13" fillId="0" borderId="29" xfId="0" applyFont="1" applyFill="1" applyBorder="1" applyAlignment="1">
      <alignment horizontal="left" vertical="center"/>
    </xf>
    <xf numFmtId="0" fontId="9" fillId="0" borderId="17" xfId="0" applyFont="1" applyFill="1" applyBorder="1" applyAlignment="1">
      <alignment horizontal="center" vertical="center"/>
    </xf>
    <xf numFmtId="0" fontId="9" fillId="0" borderId="46"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26" xfId="0" applyFont="1" applyFill="1" applyBorder="1" applyAlignment="1">
      <alignment horizontal="left" vertical="center"/>
    </xf>
    <xf numFmtId="0" fontId="9" fillId="0" borderId="6" xfId="0" applyFont="1" applyFill="1" applyBorder="1" applyAlignment="1">
      <alignment horizontal="center" vertical="center"/>
    </xf>
    <xf numFmtId="0" fontId="9" fillId="0" borderId="4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35" xfId="0" applyFont="1" applyFill="1" applyBorder="1" applyAlignment="1">
      <alignment horizontal="center" vertical="center"/>
    </xf>
    <xf numFmtId="0" fontId="13" fillId="0" borderId="28" xfId="0" applyFont="1" applyFill="1" applyBorder="1" applyAlignment="1">
      <alignment horizontal="left" vertical="center"/>
    </xf>
    <xf numFmtId="0" fontId="9" fillId="0" borderId="9" xfId="0" applyFont="1" applyFill="1" applyBorder="1" applyAlignment="1">
      <alignment horizontal="center" vertical="center"/>
    </xf>
    <xf numFmtId="0" fontId="9" fillId="0" borderId="27"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5" xfId="0" applyFont="1" applyFill="1" applyBorder="1" applyAlignment="1">
      <alignment horizontal="center" vertical="center"/>
    </xf>
    <xf numFmtId="0" fontId="13" fillId="0" borderId="48" xfId="0" applyFont="1" applyFill="1" applyBorder="1" applyAlignment="1">
      <alignment horizontal="left" vertical="center"/>
    </xf>
    <xf numFmtId="0" fontId="9" fillId="0" borderId="8" xfId="0" applyFont="1" applyFill="1" applyBorder="1" applyAlignment="1">
      <alignment horizontal="center" vertical="center"/>
    </xf>
    <xf numFmtId="0" fontId="9" fillId="0" borderId="4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37" xfId="0" applyFont="1" applyFill="1" applyBorder="1" applyAlignment="1">
      <alignment horizontal="center" vertical="center"/>
    </xf>
    <xf numFmtId="0" fontId="13" fillId="0" borderId="49" xfId="0" applyFont="1" applyFill="1" applyBorder="1" applyAlignment="1">
      <alignment horizontal="left" vertical="center"/>
    </xf>
    <xf numFmtId="0" fontId="9" fillId="0" borderId="50" xfId="0" applyFont="1" applyFill="1" applyBorder="1" applyAlignment="1">
      <alignment horizontal="center" vertical="center"/>
    </xf>
    <xf numFmtId="0" fontId="9" fillId="0" borderId="51" xfId="0" applyFont="1" applyFill="1" applyBorder="1" applyAlignment="1">
      <alignment horizontal="center" vertical="center"/>
    </xf>
    <xf numFmtId="0" fontId="12" fillId="0" borderId="50" xfId="0" applyFont="1" applyFill="1" applyBorder="1" applyAlignment="1">
      <alignment horizontal="center" vertical="center"/>
    </xf>
    <xf numFmtId="0" fontId="12" fillId="0" borderId="52" xfId="0" applyFont="1" applyFill="1" applyBorder="1" applyAlignment="1">
      <alignment horizontal="center" vertical="center"/>
    </xf>
    <xf numFmtId="0" fontId="12" fillId="0" borderId="77" xfId="0" applyFont="1" applyFill="1" applyBorder="1" applyAlignment="1">
      <alignment horizontal="left" vertical="center"/>
    </xf>
    <xf numFmtId="0" fontId="12" fillId="0" borderId="42" xfId="0" applyFont="1" applyFill="1" applyBorder="1" applyAlignment="1">
      <alignment horizontal="left" vertical="center"/>
    </xf>
    <xf numFmtId="0" fontId="13" fillId="0" borderId="53" xfId="0" applyFont="1" applyFill="1" applyBorder="1" applyAlignment="1">
      <alignment horizontal="left" vertical="center"/>
    </xf>
    <xf numFmtId="0" fontId="12" fillId="0" borderId="54" xfId="0" applyFont="1" applyFill="1" applyBorder="1" applyAlignment="1">
      <alignment horizontal="left" vertical="center"/>
    </xf>
    <xf numFmtId="0" fontId="9" fillId="0" borderId="55" xfId="0" applyFont="1" applyFill="1" applyBorder="1" applyAlignment="1">
      <alignment horizontal="center" vertical="center"/>
    </xf>
    <xf numFmtId="0" fontId="9" fillId="0" borderId="54" xfId="0" applyFont="1" applyFill="1" applyBorder="1" applyAlignment="1">
      <alignment horizontal="center" vertical="center"/>
    </xf>
    <xf numFmtId="0" fontId="12" fillId="0" borderId="54" xfId="0" applyFont="1" applyFill="1" applyBorder="1" applyAlignment="1">
      <alignment horizontal="center" vertical="center"/>
    </xf>
    <xf numFmtId="0" fontId="12" fillId="0" borderId="56" xfId="0" applyFont="1" applyFill="1" applyBorder="1" applyAlignment="1">
      <alignment horizontal="center" vertical="center"/>
    </xf>
    <xf numFmtId="0" fontId="4" fillId="0" borderId="57" xfId="0" applyFont="1" applyFill="1" applyBorder="1">
      <alignment vertical="center"/>
    </xf>
    <xf numFmtId="0" fontId="3" fillId="0" borderId="59" xfId="0" applyFont="1" applyFill="1" applyBorder="1">
      <alignment vertical="center"/>
    </xf>
    <xf numFmtId="0" fontId="11" fillId="0" borderId="60" xfId="0" applyFont="1" applyFill="1" applyBorder="1">
      <alignment vertical="center"/>
    </xf>
    <xf numFmtId="176" fontId="3" fillId="0" borderId="60" xfId="0" applyNumberFormat="1" applyFont="1" applyFill="1" applyBorder="1" applyAlignment="1">
      <alignment horizontal="center" vertical="center"/>
    </xf>
    <xf numFmtId="176" fontId="3" fillId="0" borderId="61" xfId="0" applyNumberFormat="1" applyFont="1" applyFill="1" applyBorder="1" applyAlignment="1">
      <alignment horizontal="center" vertical="center"/>
    </xf>
    <xf numFmtId="0" fontId="3" fillId="0" borderId="62" xfId="0" applyFont="1" applyFill="1" applyBorder="1">
      <alignment vertical="center"/>
    </xf>
    <xf numFmtId="0" fontId="3" fillId="0" borderId="63" xfId="0" applyFont="1" applyFill="1" applyBorder="1" applyAlignment="1">
      <alignment horizontal="left" vertical="center"/>
    </xf>
    <xf numFmtId="0" fontId="11" fillId="0" borderId="63" xfId="0" applyFont="1" applyFill="1" applyBorder="1" applyAlignment="1">
      <alignment horizontal="left" vertical="center"/>
    </xf>
    <xf numFmtId="176" fontId="3" fillId="0" borderId="63" xfId="0" applyNumberFormat="1" applyFont="1" applyFill="1" applyBorder="1" applyAlignment="1">
      <alignment horizontal="left" vertical="center"/>
    </xf>
    <xf numFmtId="176" fontId="3" fillId="0" borderId="64" xfId="0" applyNumberFormat="1" applyFont="1" applyFill="1" applyBorder="1" applyAlignment="1">
      <alignment horizontal="left" vertical="center"/>
    </xf>
    <xf numFmtId="38" fontId="8" fillId="3" borderId="34" xfId="1" applyFont="1" applyFill="1" applyBorder="1" applyAlignment="1">
      <alignment horizontal="center" vertical="center"/>
    </xf>
    <xf numFmtId="0" fontId="9" fillId="0" borderId="34" xfId="0" applyFont="1" applyFill="1" applyBorder="1" applyAlignment="1">
      <alignment horizontal="right" vertical="center"/>
    </xf>
    <xf numFmtId="0" fontId="9" fillId="0" borderId="0" xfId="0" applyFont="1" applyFill="1" applyBorder="1" applyAlignment="1">
      <alignment horizontal="center" vertical="center"/>
    </xf>
    <xf numFmtId="0" fontId="9" fillId="0" borderId="56" xfId="0" applyFont="1" applyFill="1" applyBorder="1" applyAlignment="1">
      <alignment horizontal="center" vertical="center"/>
    </xf>
    <xf numFmtId="0" fontId="3" fillId="0" borderId="36"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17" fillId="5" borderId="3" xfId="0" applyNumberFormat="1" applyFont="1" applyFill="1" applyBorder="1" applyAlignment="1">
      <alignment horizontal="center" vertical="center"/>
    </xf>
    <xf numFmtId="0" fontId="17" fillId="5" borderId="2" xfId="0" applyNumberFormat="1" applyFont="1" applyFill="1" applyBorder="1" applyAlignment="1">
      <alignment horizontal="center" vertical="center"/>
    </xf>
    <xf numFmtId="0" fontId="17" fillId="5" borderId="78" xfId="0" applyNumberFormat="1" applyFont="1" applyFill="1" applyBorder="1" applyAlignment="1">
      <alignment horizontal="center" vertical="center"/>
    </xf>
    <xf numFmtId="0" fontId="15" fillId="5" borderId="58" xfId="0" applyFont="1" applyFill="1" applyBorder="1" applyAlignment="1">
      <alignment horizontal="center" vertical="center"/>
    </xf>
    <xf numFmtId="0" fontId="9" fillId="4" borderId="66" xfId="0" applyFont="1" applyFill="1" applyBorder="1" applyAlignment="1">
      <alignment horizontal="left" vertical="center"/>
    </xf>
    <xf numFmtId="0" fontId="9" fillId="4" borderId="38" xfId="0" applyFont="1" applyFill="1" applyBorder="1" applyAlignment="1">
      <alignment horizontal="left" vertical="center"/>
    </xf>
    <xf numFmtId="0" fontId="9" fillId="4" borderId="39" xfId="0" applyFont="1" applyFill="1" applyBorder="1" applyAlignment="1">
      <alignment horizontal="left" vertical="center"/>
    </xf>
    <xf numFmtId="0" fontId="3" fillId="0" borderId="69" xfId="0" applyFont="1" applyFill="1" applyBorder="1" applyAlignment="1">
      <alignment horizontal="left" vertical="center" wrapText="1" shrinkToFit="1"/>
    </xf>
    <xf numFmtId="0" fontId="3" fillId="0" borderId="70" xfId="0" applyFont="1" applyFill="1" applyBorder="1" applyAlignment="1">
      <alignment horizontal="left" vertical="center" wrapText="1" shrinkToFit="1"/>
    </xf>
    <xf numFmtId="0" fontId="3" fillId="0" borderId="72" xfId="0" applyFont="1" applyFill="1" applyBorder="1" applyAlignment="1">
      <alignment horizontal="left" vertical="center" wrapText="1" shrinkToFit="1"/>
    </xf>
    <xf numFmtId="0" fontId="3" fillId="0" borderId="73" xfId="0" applyFont="1" applyFill="1" applyBorder="1" applyAlignment="1">
      <alignment horizontal="left" vertical="center" wrapText="1" shrinkToFit="1"/>
    </xf>
    <xf numFmtId="0" fontId="2" fillId="0" borderId="0" xfId="0" applyFont="1" applyAlignment="1">
      <alignment horizontal="center" vertical="center"/>
    </xf>
    <xf numFmtId="0" fontId="2" fillId="0" borderId="10" xfId="0" applyFont="1" applyBorder="1" applyAlignment="1">
      <alignment horizontal="center" vertical="center"/>
    </xf>
    <xf numFmtId="176" fontId="3" fillId="0" borderId="12" xfId="0" applyNumberFormat="1" applyFont="1" applyBorder="1" applyAlignment="1">
      <alignment horizontal="center" vertical="center"/>
    </xf>
    <xf numFmtId="176" fontId="3" fillId="0" borderId="13" xfId="0" applyNumberFormat="1" applyFont="1" applyBorder="1" applyAlignment="1">
      <alignment horizontal="center" vertical="center"/>
    </xf>
    <xf numFmtId="0" fontId="5" fillId="0" borderId="4" xfId="0" applyFont="1" applyBorder="1" applyAlignment="1">
      <alignment horizontal="center" vertical="center"/>
    </xf>
    <xf numFmtId="0" fontId="5" fillId="0" borderId="15" xfId="0" applyFont="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18" xfId="0" applyFont="1" applyFill="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2" xfId="0" applyNumberFormat="1" applyFont="1" applyBorder="1" applyAlignment="1">
      <alignment horizontal="center" vertical="center"/>
    </xf>
    <xf numFmtId="0" fontId="3" fillId="0" borderId="13" xfId="0" applyNumberFormat="1"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15" xfId="0" applyFont="1" applyBorder="1" applyAlignment="1">
      <alignment horizontal="center" vertical="center"/>
    </xf>
    <xf numFmtId="176" fontId="3" fillId="0" borderId="27" xfId="0" applyNumberFormat="1" applyFont="1" applyBorder="1" applyAlignment="1">
      <alignment horizontal="center" vertical="center"/>
    </xf>
    <xf numFmtId="176" fontId="3" fillId="0" borderId="9" xfId="0" applyNumberFormat="1" applyFont="1" applyBorder="1" applyAlignment="1">
      <alignment horizontal="center" vertical="center"/>
    </xf>
    <xf numFmtId="176" fontId="3" fillId="0" borderId="15" xfId="0" applyNumberFormat="1" applyFont="1" applyBorder="1" applyAlignment="1">
      <alignment horizontal="center" vertical="center"/>
    </xf>
    <xf numFmtId="49" fontId="3" fillId="0" borderId="9" xfId="0" applyNumberFormat="1" applyFont="1" applyBorder="1" applyAlignment="1">
      <alignment horizontal="center" vertical="center"/>
    </xf>
    <xf numFmtId="176" fontId="3" fillId="0" borderId="75" xfId="0" applyNumberFormat="1" applyFont="1" applyBorder="1" applyAlignment="1">
      <alignment horizontal="center" vertical="center"/>
    </xf>
    <xf numFmtId="176" fontId="3" fillId="0" borderId="31" xfId="0" applyNumberFormat="1" applyFont="1" applyBorder="1" applyAlignment="1">
      <alignment horizontal="center" vertical="center"/>
    </xf>
    <xf numFmtId="179" fontId="3" fillId="0" borderId="31" xfId="0" applyNumberFormat="1" applyFont="1" applyBorder="1" applyAlignment="1">
      <alignment horizontal="center" vertical="center"/>
    </xf>
    <xf numFmtId="179" fontId="3" fillId="0" borderId="32" xfId="0" applyNumberFormat="1" applyFont="1" applyBorder="1" applyAlignment="1">
      <alignment horizontal="center" vertical="center"/>
    </xf>
  </cellXfs>
  <cellStyles count="2">
    <cellStyle name="桁区切り" xfId="1" builtinId="6"/>
    <cellStyle name="標準" xfId="0" builtinId="0"/>
  </cellStyles>
  <dxfs count="1">
    <dxf>
      <fill>
        <patternFill>
          <bgColor rgb="FFFFFF00"/>
        </patternFill>
      </fill>
    </dxf>
  </dxfs>
  <tableStyles count="0" defaultTableStyle="TableStyleMedium9" defaultPivotStyle="PivotStyleLight16"/>
  <colors>
    <mruColors>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J$14" lockText="1"/>
</file>

<file path=xl/ctrlProps/ctrlProp10.xml><?xml version="1.0" encoding="utf-8"?>
<formControlPr xmlns="http://schemas.microsoft.com/office/spreadsheetml/2009/9/main" objectType="CheckBox" fmlaLink="$K$22" lockText="1"/>
</file>

<file path=xl/ctrlProps/ctrlProp11.xml><?xml version="1.0" encoding="utf-8"?>
<formControlPr xmlns="http://schemas.microsoft.com/office/spreadsheetml/2009/9/main" objectType="CheckBox" fmlaLink="$L$22" lockText="1"/>
</file>

<file path=xl/ctrlProps/ctrlProp12.xml><?xml version="1.0" encoding="utf-8"?>
<formControlPr xmlns="http://schemas.microsoft.com/office/spreadsheetml/2009/9/main" objectType="CheckBox" fmlaLink="$J$23" lockText="1"/>
</file>

<file path=xl/ctrlProps/ctrlProp13.xml><?xml version="1.0" encoding="utf-8"?>
<formControlPr xmlns="http://schemas.microsoft.com/office/spreadsheetml/2009/9/main" objectType="CheckBox" fmlaLink="$K$23" lockText="1"/>
</file>

<file path=xl/ctrlProps/ctrlProp14.xml><?xml version="1.0" encoding="utf-8"?>
<formControlPr xmlns="http://schemas.microsoft.com/office/spreadsheetml/2009/9/main" objectType="CheckBox" fmlaLink="$L$23" lockText="1"/>
</file>

<file path=xl/ctrlProps/ctrlProp15.xml><?xml version="1.0" encoding="utf-8"?>
<formControlPr xmlns="http://schemas.microsoft.com/office/spreadsheetml/2009/9/main" objectType="CheckBox" fmlaLink="$K$25" lockText="1"/>
</file>

<file path=xl/ctrlProps/ctrlProp16.xml><?xml version="1.0" encoding="utf-8"?>
<formControlPr xmlns="http://schemas.microsoft.com/office/spreadsheetml/2009/9/main" objectType="CheckBox" fmlaLink="$J$12" lockText="1"/>
</file>

<file path=xl/ctrlProps/ctrlProp17.xml><?xml version="1.0" encoding="utf-8"?>
<formControlPr xmlns="http://schemas.microsoft.com/office/spreadsheetml/2009/9/main" objectType="CheckBox" fmlaLink="$K$12" lockText="1"/>
</file>

<file path=xl/ctrlProps/ctrlProp18.xml><?xml version="1.0" encoding="utf-8"?>
<formControlPr xmlns="http://schemas.microsoft.com/office/spreadsheetml/2009/9/main" objectType="CheckBox" fmlaLink="$J$18" lockText="1"/>
</file>

<file path=xl/ctrlProps/ctrlProp19.xml><?xml version="1.0" encoding="utf-8"?>
<formControlPr xmlns="http://schemas.microsoft.com/office/spreadsheetml/2009/9/main" objectType="CheckBox" fmlaLink="$K$18" lockText="1"/>
</file>

<file path=xl/ctrlProps/ctrlProp2.xml><?xml version="1.0" encoding="utf-8"?>
<formControlPr xmlns="http://schemas.microsoft.com/office/spreadsheetml/2009/9/main" objectType="CheckBox" fmlaLink="$K$14" lockText="1"/>
</file>

<file path=xl/ctrlProps/ctrlProp20.xml><?xml version="1.0" encoding="utf-8"?>
<formControlPr xmlns="http://schemas.microsoft.com/office/spreadsheetml/2009/9/main" objectType="CheckBox" fmlaLink="$K$10" lockText="1"/>
</file>

<file path=xl/ctrlProps/ctrlProp21.xml><?xml version="1.0" encoding="utf-8"?>
<formControlPr xmlns="http://schemas.microsoft.com/office/spreadsheetml/2009/9/main" objectType="CheckBox" fmlaLink="$J$13" lockText="1"/>
</file>

<file path=xl/ctrlProps/ctrlProp22.xml><?xml version="1.0" encoding="utf-8"?>
<formControlPr xmlns="http://schemas.microsoft.com/office/spreadsheetml/2009/9/main" objectType="CheckBox" fmlaLink="$K$13" lockText="1"/>
</file>

<file path=xl/ctrlProps/ctrlProp23.xml><?xml version="1.0" encoding="utf-8"?>
<formControlPr xmlns="http://schemas.microsoft.com/office/spreadsheetml/2009/9/main" objectType="CheckBox" fmlaLink="$L$13" lockText="1"/>
</file>

<file path=xl/ctrlProps/ctrlProp24.xml><?xml version="1.0" encoding="utf-8"?>
<formControlPr xmlns="http://schemas.microsoft.com/office/spreadsheetml/2009/9/main" objectType="CheckBox" fmlaLink="$K$8" lockText="1"/>
</file>

<file path=xl/ctrlProps/ctrlProp25.xml><?xml version="1.0" encoding="utf-8"?>
<formControlPr xmlns="http://schemas.microsoft.com/office/spreadsheetml/2009/9/main" objectType="CheckBox" fmlaLink="$J$8" lockText="1"/>
</file>

<file path=xl/ctrlProps/ctrlProp26.xml><?xml version="1.0" encoding="utf-8"?>
<formControlPr xmlns="http://schemas.microsoft.com/office/spreadsheetml/2009/9/main" objectType="CheckBox" fmlaLink="$L$8" lockText="1"/>
</file>

<file path=xl/ctrlProps/ctrlProp3.xml><?xml version="1.0" encoding="utf-8"?>
<formControlPr xmlns="http://schemas.microsoft.com/office/spreadsheetml/2009/9/main" objectType="CheckBox" fmlaLink="$J$15" lockText="1"/>
</file>

<file path=xl/ctrlProps/ctrlProp4.xml><?xml version="1.0" encoding="utf-8"?>
<formControlPr xmlns="http://schemas.microsoft.com/office/spreadsheetml/2009/9/main" objectType="CheckBox" fmlaLink="$K$15"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fmlaLink="K16" lockText="1"/>
</file>

<file path=xl/ctrlProps/ctrlProp7.xml><?xml version="1.0" encoding="utf-8"?>
<formControlPr xmlns="http://schemas.microsoft.com/office/spreadsheetml/2009/9/main" objectType="CheckBox" fmlaLink="$J$17" lockText="1"/>
</file>

<file path=xl/ctrlProps/ctrlProp8.xml><?xml version="1.0" encoding="utf-8"?>
<formControlPr xmlns="http://schemas.microsoft.com/office/spreadsheetml/2009/9/main" objectType="CheckBox" fmlaLink="$K$17" lockText="1"/>
</file>

<file path=xl/ctrlProps/ctrlProp9.xml><?xml version="1.0" encoding="utf-8"?>
<formControlPr xmlns="http://schemas.microsoft.com/office/spreadsheetml/2009/9/main" objectType="CheckBox" fmlaLink="$J$22" lockText="1"/>
</file>

<file path=xl/drawings/drawing1.xml><?xml version="1.0" encoding="utf-8"?>
<xdr:wsDr xmlns:xdr="http://schemas.openxmlformats.org/drawingml/2006/spreadsheetDrawing" xmlns:a="http://schemas.openxmlformats.org/drawingml/2006/main">
  <xdr:twoCellAnchor>
    <xdr:from>
      <xdr:col>15</xdr:col>
      <xdr:colOff>95250</xdr:colOff>
      <xdr:row>2</xdr:row>
      <xdr:rowOff>73479</xdr:rowOff>
    </xdr:from>
    <xdr:to>
      <xdr:col>17</xdr:col>
      <xdr:colOff>171451</xdr:colOff>
      <xdr:row>5</xdr:row>
      <xdr:rowOff>13607</xdr:rowOff>
    </xdr:to>
    <xdr:grpSp>
      <xdr:nvGrpSpPr>
        <xdr:cNvPr id="5" name="グループ化 4"/>
        <xdr:cNvGrpSpPr/>
      </xdr:nvGrpSpPr>
      <xdr:grpSpPr>
        <a:xfrm>
          <a:off x="6626679" y="563336"/>
          <a:ext cx="1709058" cy="674914"/>
          <a:chOff x="6543673" y="5438772"/>
          <a:chExt cx="1666876" cy="609602"/>
        </a:xfrm>
      </xdr:grpSpPr>
      <xdr:sp macro="" textlink="">
        <xdr:nvSpPr>
          <xdr:cNvPr id="6" name="ホームベース 5"/>
          <xdr:cNvSpPr/>
        </xdr:nvSpPr>
        <xdr:spPr>
          <a:xfrm rot="10800000">
            <a:off x="6543673" y="5438772"/>
            <a:ext cx="1666876" cy="609602"/>
          </a:xfrm>
          <a:prstGeom prst="homePlate">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6877050" y="5476875"/>
            <a:ext cx="12287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itchFamily="50" charset="-128"/>
                <a:ea typeface="Meiryo UI" pitchFamily="50" charset="-128"/>
                <a:cs typeface="Meiryo UI" pitchFamily="50" charset="-128"/>
              </a:rPr>
              <a:t>おくやみコーナーの</a:t>
            </a:r>
            <a:endParaRPr kumimoji="1" lang="en-US" altLang="ja-JP" sz="1050">
              <a:latin typeface="Meiryo UI" pitchFamily="50" charset="-128"/>
              <a:ea typeface="Meiryo UI" pitchFamily="50" charset="-128"/>
              <a:cs typeface="Meiryo UI" pitchFamily="50" charset="-128"/>
            </a:endParaRPr>
          </a:p>
          <a:p>
            <a:r>
              <a:rPr kumimoji="1" lang="ja-JP" altLang="en-US" sz="1050">
                <a:latin typeface="Meiryo UI" pitchFamily="50" charset="-128"/>
                <a:ea typeface="Meiryo UI" pitchFamily="50" charset="-128"/>
                <a:cs typeface="Meiryo UI" pitchFamily="50" charset="-128"/>
              </a:rPr>
              <a:t>データより</a:t>
            </a:r>
          </a:p>
        </xdr:txBody>
      </xdr:sp>
    </xdr:grpSp>
    <xdr:clientData/>
  </xdr:twoCellAnchor>
  <mc:AlternateContent xmlns:mc="http://schemas.openxmlformats.org/markup-compatibility/2006">
    <mc:Choice xmlns:a14="http://schemas.microsoft.com/office/drawing/2010/main" Requires="a14">
      <xdr:twoCellAnchor editAs="oneCell">
        <xdr:from>
          <xdr:col>2</xdr:col>
          <xdr:colOff>304800</xdr:colOff>
          <xdr:row>13</xdr:row>
          <xdr:rowOff>19050</xdr:rowOff>
        </xdr:from>
        <xdr:to>
          <xdr:col>3</xdr:col>
          <xdr:colOff>152400</xdr:colOff>
          <xdr:row>14</xdr:row>
          <xdr:rowOff>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13</xdr:row>
          <xdr:rowOff>9525</xdr:rowOff>
        </xdr:from>
        <xdr:to>
          <xdr:col>5</xdr:col>
          <xdr:colOff>323850</xdr:colOff>
          <xdr:row>13</xdr:row>
          <xdr:rowOff>238125</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14</xdr:row>
          <xdr:rowOff>9525</xdr:rowOff>
        </xdr:from>
        <xdr:to>
          <xdr:col>3</xdr:col>
          <xdr:colOff>152400</xdr:colOff>
          <xdr:row>14</xdr:row>
          <xdr:rowOff>238125</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14</xdr:row>
          <xdr:rowOff>19050</xdr:rowOff>
        </xdr:from>
        <xdr:to>
          <xdr:col>4</xdr:col>
          <xdr:colOff>85725</xdr:colOff>
          <xdr:row>15</xdr:row>
          <xdr:rowOff>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15</xdr:row>
          <xdr:rowOff>19050</xdr:rowOff>
        </xdr:from>
        <xdr:to>
          <xdr:col>3</xdr:col>
          <xdr:colOff>161925</xdr:colOff>
          <xdr:row>16</xdr:row>
          <xdr:rowOff>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15</xdr:row>
          <xdr:rowOff>9525</xdr:rowOff>
        </xdr:from>
        <xdr:to>
          <xdr:col>4</xdr:col>
          <xdr:colOff>647700</xdr:colOff>
          <xdr:row>15</xdr:row>
          <xdr:rowOff>219075</xdr:rowOff>
        </xdr:to>
        <xdr:sp macro="" textlink="">
          <xdr:nvSpPr>
            <xdr:cNvPr id="4102" name="Check Box 6" hidden="1">
              <a:extLst>
                <a:ext uri="{63B3BB69-23CF-44E3-9099-C40C66FF867C}">
                  <a14:compatExt spid="_x0000_s41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あり（確認必要）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16</xdr:row>
          <xdr:rowOff>19050</xdr:rowOff>
        </xdr:from>
        <xdr:to>
          <xdr:col>3</xdr:col>
          <xdr:colOff>161925</xdr:colOff>
          <xdr:row>17</xdr:row>
          <xdr:rowOff>0</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16</xdr:row>
          <xdr:rowOff>9525</xdr:rowOff>
        </xdr:from>
        <xdr:to>
          <xdr:col>4</xdr:col>
          <xdr:colOff>76200</xdr:colOff>
          <xdr:row>16</xdr:row>
          <xdr:rowOff>238125</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21</xdr:row>
          <xdr:rowOff>19050</xdr:rowOff>
        </xdr:from>
        <xdr:to>
          <xdr:col>3</xdr:col>
          <xdr:colOff>161925</xdr:colOff>
          <xdr:row>22</xdr:row>
          <xdr:rowOff>0</xdr:rowOff>
        </xdr:to>
        <xdr:sp macro="" textlink="">
          <xdr:nvSpPr>
            <xdr:cNvPr id="4111" name="Check Box 15" hidden="1">
              <a:extLst>
                <a:ext uri="{63B3BB69-23CF-44E3-9099-C40C66FF867C}">
                  <a14:compatExt spid="_x0000_s41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21</xdr:row>
          <xdr:rowOff>9525</xdr:rowOff>
        </xdr:from>
        <xdr:to>
          <xdr:col>4</xdr:col>
          <xdr:colOff>438150</xdr:colOff>
          <xdr:row>22</xdr:row>
          <xdr:rowOff>9525</xdr:rowOff>
        </xdr:to>
        <xdr:sp macro="" textlink="">
          <xdr:nvSpPr>
            <xdr:cNvPr id="4112" name="Check Box 16" hidden="1">
              <a:extLst>
                <a:ext uri="{63B3BB69-23CF-44E3-9099-C40C66FF867C}">
                  <a14:compatExt spid="_x0000_s41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可能性あり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21</xdr:row>
          <xdr:rowOff>9525</xdr:rowOff>
        </xdr:from>
        <xdr:to>
          <xdr:col>5</xdr:col>
          <xdr:colOff>409575</xdr:colOff>
          <xdr:row>21</xdr:row>
          <xdr:rowOff>238125</xdr:rowOff>
        </xdr:to>
        <xdr:sp macro="" textlink="">
          <xdr:nvSpPr>
            <xdr:cNvPr id="4113" name="Check Box 17" hidden="1">
              <a:extLst>
                <a:ext uri="{63B3BB69-23CF-44E3-9099-C40C66FF867C}">
                  <a14:compatExt spid="_x0000_s41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未確認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22</xdr:row>
          <xdr:rowOff>19050</xdr:rowOff>
        </xdr:from>
        <xdr:to>
          <xdr:col>3</xdr:col>
          <xdr:colOff>161925</xdr:colOff>
          <xdr:row>23</xdr:row>
          <xdr:rowOff>0</xdr:rowOff>
        </xdr:to>
        <xdr:sp macro="" textlink="">
          <xdr:nvSpPr>
            <xdr:cNvPr id="4114" name="Check Box 18" hidden="1">
              <a:extLst>
                <a:ext uri="{63B3BB69-23CF-44E3-9099-C40C66FF867C}">
                  <a14:compatExt spid="_x0000_s41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22</xdr:row>
          <xdr:rowOff>9525</xdr:rowOff>
        </xdr:from>
        <xdr:to>
          <xdr:col>4</xdr:col>
          <xdr:colOff>76200</xdr:colOff>
          <xdr:row>22</xdr:row>
          <xdr:rowOff>238125</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22</xdr:row>
          <xdr:rowOff>9525</xdr:rowOff>
        </xdr:from>
        <xdr:to>
          <xdr:col>5</xdr:col>
          <xdr:colOff>409575</xdr:colOff>
          <xdr:row>22</xdr:row>
          <xdr:rowOff>238125</xdr:rowOff>
        </xdr:to>
        <xdr:sp macro="" textlink="">
          <xdr:nvSpPr>
            <xdr:cNvPr id="4116" name="Check Box 20" hidden="1">
              <a:extLst>
                <a:ext uri="{63B3BB69-23CF-44E3-9099-C40C66FF867C}">
                  <a14:compatExt spid="_x0000_s41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未確認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24</xdr:row>
          <xdr:rowOff>66675</xdr:rowOff>
        </xdr:from>
        <xdr:to>
          <xdr:col>6</xdr:col>
          <xdr:colOff>723900</xdr:colOff>
          <xdr:row>24</xdr:row>
          <xdr:rowOff>323850</xdr:rowOff>
        </xdr:to>
        <xdr:sp macro="" textlink="">
          <xdr:nvSpPr>
            <xdr:cNvPr id="4119" name="Check Box 23" hidden="1">
              <a:extLst>
                <a:ext uri="{63B3BB69-23CF-44E3-9099-C40C66FF867C}">
                  <a14:compatExt spid="_x0000_s4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←窓口判定を強制変更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723900</xdr:colOff>
          <xdr:row>11</xdr:row>
          <xdr:rowOff>9525</xdr:rowOff>
        </xdr:from>
        <xdr:to>
          <xdr:col>3</xdr:col>
          <xdr:colOff>581025</xdr:colOff>
          <xdr:row>11</xdr:row>
          <xdr:rowOff>238125</xdr:rowOff>
        </xdr:to>
        <xdr:sp macro="" textlink="">
          <xdr:nvSpPr>
            <xdr:cNvPr id="4120" name="Check Box 24" hidden="1">
              <a:extLst>
                <a:ext uri="{63B3BB69-23CF-44E3-9099-C40C66FF867C}">
                  <a14:compatExt spid="_x0000_s4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特徴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11</xdr:row>
          <xdr:rowOff>19050</xdr:rowOff>
        </xdr:from>
        <xdr:to>
          <xdr:col>5</xdr:col>
          <xdr:colOff>209550</xdr:colOff>
          <xdr:row>11</xdr:row>
          <xdr:rowOff>238125</xdr:rowOff>
        </xdr:to>
        <xdr:sp macro="" textlink="">
          <xdr:nvSpPr>
            <xdr:cNvPr id="4121" name="Check Box 25" hidden="1">
              <a:extLst>
                <a:ext uri="{63B3BB69-23CF-44E3-9099-C40C66FF867C}">
                  <a14:compatExt spid="_x0000_s41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普通徴収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17</xdr:row>
          <xdr:rowOff>19050</xdr:rowOff>
        </xdr:from>
        <xdr:to>
          <xdr:col>3</xdr:col>
          <xdr:colOff>161925</xdr:colOff>
          <xdr:row>18</xdr:row>
          <xdr:rowOff>0</xdr:rowOff>
        </xdr:to>
        <xdr:sp macro="" textlink="">
          <xdr:nvSpPr>
            <xdr:cNvPr id="4123" name="Check Box 27" hidden="1">
              <a:extLst>
                <a:ext uri="{63B3BB69-23CF-44E3-9099-C40C66FF867C}">
                  <a14:compatExt spid="_x0000_s41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17</xdr:row>
          <xdr:rowOff>9525</xdr:rowOff>
        </xdr:from>
        <xdr:to>
          <xdr:col>6</xdr:col>
          <xdr:colOff>514350</xdr:colOff>
          <xdr:row>17</xdr:row>
          <xdr:rowOff>238125</xdr:rowOff>
        </xdr:to>
        <xdr:sp macro="" textlink="">
          <xdr:nvSpPr>
            <xdr:cNvPr id="4124" name="Check Box 28" hidden="1">
              <a:extLst>
                <a:ext uri="{63B3BB69-23CF-44E3-9099-C40C66FF867C}">
                  <a14:compatExt spid="_x0000_s41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xdr:row>
          <xdr:rowOff>9525</xdr:rowOff>
        </xdr:from>
        <xdr:to>
          <xdr:col>7</xdr:col>
          <xdr:colOff>161925</xdr:colOff>
          <xdr:row>10</xdr:row>
          <xdr:rowOff>0</xdr:rowOff>
        </xdr:to>
        <xdr:sp macro="" textlink="">
          <xdr:nvSpPr>
            <xdr:cNvPr id="4126" name="Check Box 30" hidden="1">
              <a:extLst>
                <a:ext uri="{63B3BB69-23CF-44E3-9099-C40C66FF867C}">
                  <a14:compatExt spid="_x0000_s41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号被保険者に該当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12</xdr:row>
          <xdr:rowOff>19050</xdr:rowOff>
        </xdr:from>
        <xdr:to>
          <xdr:col>3</xdr:col>
          <xdr:colOff>161925</xdr:colOff>
          <xdr:row>13</xdr:row>
          <xdr:rowOff>0</xdr:rowOff>
        </xdr:to>
        <xdr:sp macro="" textlink="">
          <xdr:nvSpPr>
            <xdr:cNvPr id="4127" name="Check Box 31" hidden="1">
              <a:extLst>
                <a:ext uri="{63B3BB69-23CF-44E3-9099-C40C66FF867C}">
                  <a14:compatExt spid="_x0000_s41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12</xdr:row>
          <xdr:rowOff>9525</xdr:rowOff>
        </xdr:from>
        <xdr:to>
          <xdr:col>4</xdr:col>
          <xdr:colOff>76200</xdr:colOff>
          <xdr:row>12</xdr:row>
          <xdr:rowOff>238125</xdr:rowOff>
        </xdr:to>
        <xdr:sp macro="" textlink="">
          <xdr:nvSpPr>
            <xdr:cNvPr id="4128" name="Check Box 32" hidden="1">
              <a:extLst>
                <a:ext uri="{63B3BB69-23CF-44E3-9099-C40C66FF867C}">
                  <a14:compatExt spid="_x0000_s41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19050</xdr:rowOff>
        </xdr:from>
        <xdr:to>
          <xdr:col>5</xdr:col>
          <xdr:colOff>381000</xdr:colOff>
          <xdr:row>12</xdr:row>
          <xdr:rowOff>238125</xdr:rowOff>
        </xdr:to>
        <xdr:sp macro="" textlink="">
          <xdr:nvSpPr>
            <xdr:cNvPr id="4129" name="Check Box 33" hidden="1">
              <a:extLst>
                <a:ext uri="{63B3BB69-23CF-44E3-9099-C40C66FF867C}">
                  <a14:compatExt spid="_x0000_s41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還付は未確定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8</xdr:row>
          <xdr:rowOff>66675</xdr:rowOff>
        </xdr:from>
        <xdr:to>
          <xdr:col>5</xdr:col>
          <xdr:colOff>771525</xdr:colOff>
          <xdr:row>8</xdr:row>
          <xdr:rowOff>295275</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該当手続きなし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8</xdr:row>
          <xdr:rowOff>38100</xdr:rowOff>
        </xdr:from>
        <xdr:to>
          <xdr:col>3</xdr:col>
          <xdr:colOff>781050</xdr:colOff>
          <xdr:row>8</xdr:row>
          <xdr:rowOff>295275</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資格あり・手続きあり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8</xdr:row>
          <xdr:rowOff>57150</xdr:rowOff>
        </xdr:from>
        <xdr:to>
          <xdr:col>7</xdr:col>
          <xdr:colOff>381000</xdr:colOff>
          <xdr:row>8</xdr:row>
          <xdr:rowOff>295275</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手続済</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06\005&#31119;&#31049;&#20445;&#20581;&#37096;\005&#20445;&#20581;&#21307;&#30274;&#35506;\02&#21307;&#30274;&#21161;&#25104;&#20418;\&#21476;&#26412;\&#36996;&#20184;&#38306;&#20418;\&#36996;&#20184;H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04;&#26494;&#38442;&#12305;&#20837;&#21147;&#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DB1"/>
      <sheetName val="DB2"/>
      <sheetName val="WK1"/>
      <sheetName val="JYOKEN"/>
      <sheetName val="経伺簿"/>
      <sheetName val="通知"/>
      <sheetName val="未済"/>
      <sheetName val="口座"/>
      <sheetName val="相続２"/>
      <sheetName val="支払"/>
      <sheetName val="充当"/>
      <sheetName val="願死亡届"/>
      <sheetName val="相続"/>
    </sheetNames>
    <sheetDataSet>
      <sheetData sheetId="0">
        <row r="53">
          <cell r="E53">
            <v>1</v>
          </cell>
          <cell r="F53" t="str">
            <v>特徴  1期</v>
          </cell>
        </row>
        <row r="54">
          <cell r="E54">
            <v>2</v>
          </cell>
          <cell r="F54" t="str">
            <v>特徴  2期</v>
          </cell>
        </row>
        <row r="55">
          <cell r="E55">
            <v>3</v>
          </cell>
          <cell r="F55" t="str">
            <v>特徴  3期</v>
          </cell>
        </row>
        <row r="56">
          <cell r="E56">
            <v>4</v>
          </cell>
          <cell r="F56" t="str">
            <v>特徴  4期</v>
          </cell>
        </row>
        <row r="57">
          <cell r="E57">
            <v>5</v>
          </cell>
          <cell r="F57" t="str">
            <v>特徴  5期</v>
          </cell>
        </row>
        <row r="58">
          <cell r="E58">
            <v>6</v>
          </cell>
          <cell r="F58" t="str">
            <v>特徴  6期</v>
          </cell>
        </row>
        <row r="59">
          <cell r="E59">
            <v>7</v>
          </cell>
          <cell r="F59" t="str">
            <v>ERROR</v>
          </cell>
        </row>
        <row r="60">
          <cell r="E60">
            <v>11</v>
          </cell>
          <cell r="F60" t="str">
            <v>普徴  1期</v>
          </cell>
        </row>
        <row r="61">
          <cell r="E61">
            <v>12</v>
          </cell>
          <cell r="F61" t="str">
            <v>普徴  2期</v>
          </cell>
        </row>
        <row r="62">
          <cell r="E62">
            <v>13</v>
          </cell>
          <cell r="F62" t="str">
            <v>普徴  3期</v>
          </cell>
        </row>
        <row r="63">
          <cell r="E63">
            <v>14</v>
          </cell>
          <cell r="F63" t="str">
            <v>普徴  4期</v>
          </cell>
        </row>
        <row r="64">
          <cell r="E64">
            <v>15</v>
          </cell>
          <cell r="F64" t="str">
            <v>普徴  5期</v>
          </cell>
        </row>
        <row r="65">
          <cell r="E65">
            <v>16</v>
          </cell>
          <cell r="F65" t="str">
            <v>普徴  6期</v>
          </cell>
        </row>
        <row r="66">
          <cell r="E66">
            <v>17</v>
          </cell>
          <cell r="F66" t="str">
            <v>普徴  7期</v>
          </cell>
        </row>
        <row r="67">
          <cell r="E67">
            <v>18</v>
          </cell>
          <cell r="F67" t="str">
            <v>普徴  8期</v>
          </cell>
        </row>
        <row r="68">
          <cell r="E68">
            <v>19</v>
          </cell>
          <cell r="F68" t="str">
            <v>普徴  9期</v>
          </cell>
        </row>
        <row r="69">
          <cell r="E69">
            <v>20</v>
          </cell>
          <cell r="F69" t="str">
            <v>普徴 10期</v>
          </cell>
        </row>
        <row r="70">
          <cell r="E70">
            <v>21</v>
          </cell>
          <cell r="F70" t="str">
            <v>ERROR</v>
          </cell>
        </row>
        <row r="80">
          <cell r="E80">
            <v>1</v>
          </cell>
          <cell r="F80">
            <v>38821</v>
          </cell>
          <cell r="H80">
            <v>38847</v>
          </cell>
        </row>
        <row r="81">
          <cell r="E81">
            <v>2</v>
          </cell>
          <cell r="F81">
            <v>38883</v>
          </cell>
          <cell r="H81">
            <v>38905</v>
          </cell>
        </row>
        <row r="82">
          <cell r="E82">
            <v>3</v>
          </cell>
          <cell r="F82">
            <v>38944</v>
          </cell>
          <cell r="H82">
            <v>38968</v>
          </cell>
        </row>
        <row r="83">
          <cell r="E83">
            <v>4</v>
          </cell>
          <cell r="F83">
            <v>39003</v>
          </cell>
          <cell r="H83">
            <v>39030</v>
          </cell>
        </row>
        <row r="84">
          <cell r="E84">
            <v>5</v>
          </cell>
          <cell r="F84">
            <v>39066</v>
          </cell>
          <cell r="H84">
            <v>39092</v>
          </cell>
        </row>
        <row r="85">
          <cell r="E85">
            <v>6</v>
          </cell>
          <cell r="F85">
            <v>39128</v>
          </cell>
          <cell r="H85">
            <v>39153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入力内容確認シート"/>
      <sheetName val="Sheet1"/>
      <sheetName val="お客様シート（参照なし）"/>
      <sheetName val="お客様シート (参照あり)"/>
    </sheetNames>
    <sheetDataSet>
      <sheetData sheetId="0">
        <row r="2">
          <cell r="B2" t="str">
            <v>令和元年5月7日</v>
          </cell>
          <cell r="D2" t="str">
            <v>おくやみ01</v>
          </cell>
        </row>
        <row r="3">
          <cell r="D3"/>
        </row>
        <row r="4">
          <cell r="D4"/>
        </row>
        <row r="6">
          <cell r="B6" t="e">
            <v>#N/A</v>
          </cell>
          <cell r="C6" t="e">
            <v>#N/A</v>
          </cell>
        </row>
        <row r="11">
          <cell r="B11" t="e">
            <v>#N/A</v>
          </cell>
        </row>
        <row r="12">
          <cell r="B12" t="e">
            <v>#N/A</v>
          </cell>
        </row>
        <row r="13">
          <cell r="B13" t="e">
            <v>#N/A</v>
          </cell>
          <cell r="F13" t="e">
            <v>#N/A</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4"/>
  <sheetViews>
    <sheetView tabSelected="1" view="pageBreakPreview" zoomScale="70" zoomScaleSheetLayoutView="70" workbookViewId="0">
      <selection activeCell="B8" sqref="B8:D8"/>
    </sheetView>
  </sheetViews>
  <sheetFormatPr defaultColWidth="10.625" defaultRowHeight="20.100000000000001" customHeight="1" x14ac:dyDescent="0.15"/>
  <cols>
    <col min="1" max="8" width="10.625" style="1"/>
    <col min="9" max="9" width="32.125" style="1" hidden="1" customWidth="1"/>
    <col min="10" max="15" width="10.625" style="1" hidden="1" customWidth="1"/>
    <col min="16" max="16" width="10.625" style="1" customWidth="1"/>
    <col min="17" max="16384" width="10.625" style="1"/>
  </cols>
  <sheetData>
    <row r="1" spans="1:20" ht="20.100000000000001" customHeight="1" x14ac:dyDescent="0.15">
      <c r="A1" s="118" t="s">
        <v>0</v>
      </c>
      <c r="B1" s="118"/>
      <c r="C1" s="118"/>
      <c r="D1" s="118"/>
      <c r="E1" s="119"/>
      <c r="F1" s="35" t="s">
        <v>1</v>
      </c>
      <c r="G1" s="120" t="str">
        <f>[2]入力シート!$B$2</f>
        <v>令和元年5月7日</v>
      </c>
      <c r="H1" s="121"/>
    </row>
    <row r="2" spans="1:20" ht="20.100000000000001" customHeight="1" thickBot="1" x14ac:dyDescent="0.2">
      <c r="A2" s="118"/>
      <c r="B2" s="118"/>
      <c r="C2" s="118"/>
      <c r="D2" s="118"/>
      <c r="E2" s="119"/>
      <c r="F2" s="36" t="s">
        <v>2</v>
      </c>
      <c r="G2" s="122" t="str">
        <f>IF(LEN(S2)&lt;15,LEFT(S2,14),MID(S2,FIND("おくやみ",S2)-8,14))</f>
        <v>おくやみ01</v>
      </c>
      <c r="H2" s="123"/>
      <c r="Q2" s="2"/>
      <c r="S2" s="3" t="str">
        <f>[2]入力シート!$D$2</f>
        <v>おくやみ01</v>
      </c>
    </row>
    <row r="3" spans="1:20" ht="20.100000000000001" customHeight="1" x14ac:dyDescent="0.15">
      <c r="A3" s="124" t="s">
        <v>3</v>
      </c>
      <c r="B3" s="125"/>
      <c r="C3" s="5" t="s">
        <v>4</v>
      </c>
      <c r="D3" s="130" t="e">
        <f>[2]入力シート!$B$6</f>
        <v>#N/A</v>
      </c>
      <c r="E3" s="131"/>
      <c r="F3" s="6" t="s">
        <v>5</v>
      </c>
      <c r="G3" s="132" t="e">
        <f>[2]入力シート!$C$6</f>
        <v>#N/A</v>
      </c>
      <c r="H3" s="133"/>
      <c r="T3" s="7"/>
    </row>
    <row r="4" spans="1:20" ht="20.100000000000001" customHeight="1" x14ac:dyDescent="0.15">
      <c r="A4" s="126"/>
      <c r="B4" s="127"/>
      <c r="C4" s="8" t="s">
        <v>6</v>
      </c>
      <c r="D4" s="134">
        <f>[2]入力シート!$D$3</f>
        <v>0</v>
      </c>
      <c r="E4" s="135"/>
      <c r="F4" s="31" t="s">
        <v>38</v>
      </c>
      <c r="G4" s="140">
        <f>[2]入力シート!$D$4</f>
        <v>0</v>
      </c>
      <c r="H4" s="136"/>
    </row>
    <row r="5" spans="1:20" ht="20.100000000000001" customHeight="1" x14ac:dyDescent="0.15">
      <c r="A5" s="126"/>
      <c r="B5" s="127"/>
      <c r="C5" s="9" t="s">
        <v>7</v>
      </c>
      <c r="D5" s="134" t="e">
        <f>[2]入力シート!$B$11</f>
        <v>#N/A</v>
      </c>
      <c r="E5" s="135"/>
      <c r="F5" s="135"/>
      <c r="G5" s="135"/>
      <c r="H5" s="136"/>
    </row>
    <row r="6" spans="1:20" ht="20.100000000000001" customHeight="1" x14ac:dyDescent="0.15">
      <c r="A6" s="126"/>
      <c r="B6" s="127"/>
      <c r="C6" s="10" t="s">
        <v>12</v>
      </c>
      <c r="D6" s="137" t="e">
        <f>[2]入力シート!$B$12</f>
        <v>#N/A</v>
      </c>
      <c r="E6" s="138"/>
      <c r="F6" s="138"/>
      <c r="G6" s="138"/>
      <c r="H6" s="139"/>
    </row>
    <row r="7" spans="1:20" ht="20.100000000000001" customHeight="1" thickBot="1" x14ac:dyDescent="0.2">
      <c r="A7" s="128"/>
      <c r="B7" s="129"/>
      <c r="C7" s="11" t="s">
        <v>8</v>
      </c>
      <c r="D7" s="141" t="e">
        <f>[2]入力シート!$B$13</f>
        <v>#N/A</v>
      </c>
      <c r="E7" s="142"/>
      <c r="F7" s="32" t="s">
        <v>39</v>
      </c>
      <c r="G7" s="143" t="e">
        <f>[2]入力シート!$F$13+1</f>
        <v>#N/A</v>
      </c>
      <c r="H7" s="144"/>
      <c r="I7" s="4" t="e">
        <f>MONTH(G7)</f>
        <v>#N/A</v>
      </c>
    </row>
    <row r="8" spans="1:20" ht="25.5" customHeight="1" thickBot="1" x14ac:dyDescent="0.2">
      <c r="A8" s="37" t="s">
        <v>9</v>
      </c>
      <c r="B8" s="107" t="s">
        <v>44</v>
      </c>
      <c r="C8" s="108"/>
      <c r="D8" s="109"/>
      <c r="E8" s="16"/>
      <c r="F8" s="17"/>
      <c r="G8" s="14"/>
      <c r="H8" s="15"/>
      <c r="J8" s="1" t="b">
        <v>0</v>
      </c>
      <c r="K8" s="1" t="b">
        <v>0</v>
      </c>
      <c r="L8" s="1" t="b">
        <v>0</v>
      </c>
    </row>
    <row r="9" spans="1:20" s="12" customFormat="1" ht="27.75" customHeight="1" thickBot="1" x14ac:dyDescent="0.2">
      <c r="A9" s="18" t="s">
        <v>13</v>
      </c>
      <c r="B9" s="97"/>
      <c r="C9" s="97"/>
      <c r="D9" s="97"/>
      <c r="E9" s="19"/>
      <c r="F9" s="19"/>
      <c r="G9" s="20"/>
      <c r="H9" s="21"/>
      <c r="I9" s="12" t="s">
        <v>14</v>
      </c>
      <c r="J9" s="12" t="s">
        <v>15</v>
      </c>
      <c r="K9" s="12" t="s">
        <v>16</v>
      </c>
      <c r="L9" s="12" t="s">
        <v>17</v>
      </c>
      <c r="M9" s="12" t="s">
        <v>18</v>
      </c>
      <c r="N9" s="12" t="s">
        <v>19</v>
      </c>
      <c r="O9" s="12" t="s">
        <v>11</v>
      </c>
      <c r="P9" s="13"/>
    </row>
    <row r="10" spans="1:20" s="12" customFormat="1" ht="20.25" customHeight="1" thickBot="1" x14ac:dyDescent="0.2">
      <c r="A10" s="38" t="s">
        <v>37</v>
      </c>
      <c r="B10" s="39"/>
      <c r="C10" s="40"/>
      <c r="D10" s="39"/>
      <c r="E10" s="39"/>
      <c r="F10" s="39"/>
      <c r="G10" s="39"/>
      <c r="H10" s="41"/>
      <c r="I10" s="22" t="str">
        <f>IF(K10=TRUE,"●２号被保険者のため介護保険料の手続きは不要","")</f>
        <v/>
      </c>
      <c r="J10" s="12" t="b">
        <v>0</v>
      </c>
      <c r="K10" s="12" t="b">
        <v>0</v>
      </c>
      <c r="N10" s="12">
        <v>0</v>
      </c>
      <c r="O10" s="12" t="str">
        <f>IF(K10=TRUE,"（●保険料の還付は発生しないが、連絡先は必要）","")</f>
        <v/>
      </c>
      <c r="P10" s="13"/>
    </row>
    <row r="11" spans="1:20" s="12" customFormat="1" ht="20.100000000000001" customHeight="1" x14ac:dyDescent="0.15">
      <c r="A11" s="42" t="s">
        <v>20</v>
      </c>
      <c r="B11" s="96" t="s">
        <v>21</v>
      </c>
      <c r="C11" s="33"/>
      <c r="D11" s="43" t="s">
        <v>22</v>
      </c>
      <c r="E11" s="34"/>
      <c r="F11" s="44">
        <v>12</v>
      </c>
      <c r="G11" s="95">
        <f>ROUNDDOWN(ROUNDDOWN(C11/F11,20)*E11,-1)</f>
        <v>0</v>
      </c>
      <c r="H11" s="45" t="s">
        <v>23</v>
      </c>
      <c r="I11" s="13" t="str">
        <f>IF(J8=TRUE,IF(I7=4,"●新年度分保険料は賦課されない",IF(AND(5&lt;=I7,I7&lt;=6),"●新年度分保険料通知：6月中旬送付","")),"")</f>
        <v/>
      </c>
      <c r="N11" s="12">
        <v>0</v>
      </c>
      <c r="O11" s="1"/>
      <c r="P11" s="13"/>
    </row>
    <row r="12" spans="1:20" s="12" customFormat="1" ht="20.100000000000001" customHeight="1" x14ac:dyDescent="0.15">
      <c r="A12" s="46" t="s">
        <v>24</v>
      </c>
      <c r="B12" s="47"/>
      <c r="C12" s="48"/>
      <c r="D12" s="47"/>
      <c r="E12" s="49"/>
      <c r="F12" s="47"/>
      <c r="G12" s="50"/>
      <c r="H12" s="51"/>
      <c r="I12" s="22" t="str">
        <f>IF(J12=TRUE,"●現在年金特徴",IF(K12=TRUE,"●現在普徴",""))</f>
        <v/>
      </c>
      <c r="J12" s="12" t="b">
        <v>0</v>
      </c>
      <c r="K12" s="12" t="b">
        <v>0</v>
      </c>
      <c r="N12" s="12">
        <v>0</v>
      </c>
      <c r="O12" s="1"/>
      <c r="P12" s="13"/>
    </row>
    <row r="13" spans="1:20" s="12" customFormat="1" ht="20.100000000000001" customHeight="1" x14ac:dyDescent="0.15">
      <c r="A13" s="46" t="s">
        <v>25</v>
      </c>
      <c r="B13" s="47"/>
      <c r="C13" s="48"/>
      <c r="D13" s="47"/>
      <c r="E13" s="49"/>
      <c r="F13" s="47"/>
      <c r="G13" s="50"/>
      <c r="H13" s="51"/>
      <c r="I13" s="22" t="str">
        <f>IF(J13=TRUE,"●還付なし",IF(K13=TRUE,"●還付あり",IF(L13=TRUE,"●還付未確定","")))</f>
        <v/>
      </c>
      <c r="J13" s="12" t="b">
        <v>0</v>
      </c>
      <c r="K13" s="12" t="b">
        <v>0</v>
      </c>
      <c r="L13" s="12" t="b">
        <v>0</v>
      </c>
      <c r="N13" s="12">
        <v>0</v>
      </c>
      <c r="O13" s="1"/>
      <c r="P13" s="13"/>
    </row>
    <row r="14" spans="1:20" s="12" customFormat="1" ht="20.100000000000001" customHeight="1" x14ac:dyDescent="0.15">
      <c r="A14" s="46" t="s">
        <v>41</v>
      </c>
      <c r="B14" s="47"/>
      <c r="C14" s="48"/>
      <c r="D14" s="47"/>
      <c r="E14" s="47"/>
      <c r="F14" s="47"/>
      <c r="G14" s="50"/>
      <c r="H14" s="51"/>
      <c r="I14" s="22" t="str">
        <f>IF(J14=TRUE,IF(J12=TRUE,IF(L13=TRUE,"●特徴結果により、後日不足額分の納付書発送の可能性あり","●精算不要"),"●精算不要"),IF(K14=TRUE,"●納付に関する相談必要",""))</f>
        <v/>
      </c>
      <c r="J14" s="12" t="b">
        <v>0</v>
      </c>
      <c r="K14" s="12" t="b">
        <v>0</v>
      </c>
      <c r="N14" s="12">
        <f>IF(K14=TRUE,1,0)</f>
        <v>0</v>
      </c>
      <c r="O14" s="1"/>
      <c r="P14" s="13"/>
    </row>
    <row r="15" spans="1:20" s="12" customFormat="1" ht="20.100000000000001" customHeight="1" thickBot="1" x14ac:dyDescent="0.2">
      <c r="A15" s="52" t="s">
        <v>26</v>
      </c>
      <c r="B15" s="53"/>
      <c r="C15" s="54"/>
      <c r="D15" s="53"/>
      <c r="E15" s="53" t="str">
        <f>IF(K15=TRUE,"被保番","")</f>
        <v/>
      </c>
      <c r="F15" s="53"/>
      <c r="G15" s="53" t="str">
        <f>IF(K15=TRUE,"氏名","")</f>
        <v/>
      </c>
      <c r="H15" s="98"/>
      <c r="I15" s="22" t="str">
        <f>IF(K15=TRUE,"●"&amp;H15&amp;"様の保険料口座振替名義人であるため今後の納付方法確認が必要","")</f>
        <v/>
      </c>
      <c r="J15" s="12" t="b">
        <v>0</v>
      </c>
      <c r="K15" s="12" t="b">
        <v>0</v>
      </c>
      <c r="N15" s="12">
        <f t="shared" ref="N15:N24" si="0">IF(K15=TRUE,1,0)</f>
        <v>0</v>
      </c>
      <c r="O15" s="1"/>
      <c r="P15" s="13"/>
    </row>
    <row r="16" spans="1:20" s="12" customFormat="1" ht="20.100000000000001" customHeight="1" thickBot="1" x14ac:dyDescent="0.2">
      <c r="A16" s="38" t="s">
        <v>35</v>
      </c>
      <c r="B16" s="39"/>
      <c r="C16" s="40"/>
      <c r="D16" s="39"/>
      <c r="E16" s="39"/>
      <c r="F16" s="39"/>
      <c r="G16" s="55"/>
      <c r="H16" s="56"/>
      <c r="I16" s="22" t="str">
        <f>IF(K16=TRUE,"●要介護認定申請中のため聴き取りが必要です","")</f>
        <v/>
      </c>
      <c r="J16" s="12" t="b">
        <v>0</v>
      </c>
      <c r="K16" s="12" t="b">
        <v>0</v>
      </c>
      <c r="N16" s="12">
        <f t="shared" si="0"/>
        <v>0</v>
      </c>
      <c r="O16" s="1" t="str">
        <f>IF(K16=TRUE,"●取り下げ依頼書","")</f>
        <v/>
      </c>
      <c r="P16" s="13"/>
    </row>
    <row r="17" spans="1:16" s="12" customFormat="1" ht="20.100000000000001" customHeight="1" x14ac:dyDescent="0.15">
      <c r="A17" s="57" t="s">
        <v>32</v>
      </c>
      <c r="B17" s="58"/>
      <c r="C17" s="59"/>
      <c r="D17" s="58"/>
      <c r="E17" s="58"/>
      <c r="F17" s="58"/>
      <c r="G17" s="60"/>
      <c r="H17" s="61"/>
      <c r="I17" s="22" t="str">
        <f>IF(K17=TRUE,"●高額介サ費が、今後発生した場合は相代届の指定口座に振込","")</f>
        <v/>
      </c>
      <c r="J17" s="12" t="b">
        <v>0</v>
      </c>
      <c r="K17" s="12" t="b">
        <v>0</v>
      </c>
      <c r="N17" s="12">
        <v>0</v>
      </c>
      <c r="O17" s="1"/>
      <c r="P17" s="13"/>
    </row>
    <row r="18" spans="1:16" s="12" customFormat="1" ht="20.100000000000001" customHeight="1" thickBot="1" x14ac:dyDescent="0.2">
      <c r="A18" s="62" t="s">
        <v>33</v>
      </c>
      <c r="B18" s="63"/>
      <c r="C18" s="64"/>
      <c r="D18" s="63"/>
      <c r="E18" s="63"/>
      <c r="F18" s="63"/>
      <c r="G18" s="65"/>
      <c r="H18" s="66"/>
      <c r="I18" s="22" t="str">
        <f>IF(K18=TRUE,"●未申請の高額介護サービス費があります","")</f>
        <v/>
      </c>
      <c r="J18" s="12" t="b">
        <v>0</v>
      </c>
      <c r="K18" s="12" t="b">
        <v>0</v>
      </c>
      <c r="N18" s="12">
        <f t="shared" si="0"/>
        <v>0</v>
      </c>
      <c r="O18" s="1" t="str">
        <f>IF(K18=TRUE,"●高額介サ申請書","")</f>
        <v/>
      </c>
      <c r="P18" s="13"/>
    </row>
    <row r="19" spans="1:16" s="12" customFormat="1" ht="20.100000000000001" hidden="1" customHeight="1" thickBot="1" x14ac:dyDescent="0.2">
      <c r="A19" s="67"/>
      <c r="B19" s="68"/>
      <c r="C19" s="69"/>
      <c r="D19" s="68"/>
      <c r="E19" s="68"/>
      <c r="F19" s="68"/>
      <c r="G19" s="70"/>
      <c r="H19" s="71"/>
      <c r="I19" s="22"/>
      <c r="N19" s="12">
        <f t="shared" si="0"/>
        <v>0</v>
      </c>
      <c r="O19" s="1"/>
      <c r="P19" s="13"/>
    </row>
    <row r="20" spans="1:16" s="12" customFormat="1" ht="20.100000000000001" customHeight="1" x14ac:dyDescent="0.15">
      <c r="A20" s="72" t="s">
        <v>27</v>
      </c>
      <c r="B20" s="73"/>
      <c r="C20" s="74"/>
      <c r="D20" s="73"/>
      <c r="E20" s="73"/>
      <c r="F20" s="73"/>
      <c r="G20" s="75"/>
      <c r="H20" s="76"/>
      <c r="I20" s="22"/>
      <c r="O20" s="1"/>
      <c r="P20" s="13"/>
    </row>
    <row r="21" spans="1:16" s="12" customFormat="1" ht="20.100000000000001" hidden="1" customHeight="1" x14ac:dyDescent="0.15">
      <c r="A21" s="46"/>
      <c r="B21" s="77"/>
      <c r="C21" s="48"/>
      <c r="D21" s="47"/>
      <c r="E21" s="47"/>
      <c r="F21" s="47"/>
      <c r="G21" s="50"/>
      <c r="H21" s="51"/>
      <c r="I21" s="22" t="str">
        <f>IF(K21=TRUE,"●同世帯被保の保険証等の変更があります。","")</f>
        <v/>
      </c>
      <c r="N21" s="12">
        <f t="shared" si="0"/>
        <v>0</v>
      </c>
      <c r="O21" s="1"/>
      <c r="P21" s="13"/>
    </row>
    <row r="22" spans="1:16" s="12" customFormat="1" ht="20.100000000000001" customHeight="1" x14ac:dyDescent="0.15">
      <c r="A22" s="46" t="s">
        <v>40</v>
      </c>
      <c r="B22" s="78"/>
      <c r="C22" s="48"/>
      <c r="D22" s="47"/>
      <c r="E22" s="47"/>
      <c r="F22" s="47"/>
      <c r="G22" s="50"/>
      <c r="H22" s="51"/>
      <c r="I22" s="22" t="str">
        <f>IF(K22=TRUE,"●同世帯被保又は配偶者が負担限度額認定証の対象となる可能性があります(申請は任意）","")</f>
        <v/>
      </c>
      <c r="J22" s="12" t="b">
        <v>0</v>
      </c>
      <c r="K22" s="12" t="b">
        <v>0</v>
      </c>
      <c r="L22" s="12" t="b">
        <v>0</v>
      </c>
      <c r="N22" s="12">
        <f t="shared" si="0"/>
        <v>0</v>
      </c>
      <c r="O22" s="1"/>
      <c r="P22" s="13"/>
    </row>
    <row r="23" spans="1:16" s="12" customFormat="1" ht="20.100000000000001" customHeight="1" thickBot="1" x14ac:dyDescent="0.2">
      <c r="A23" s="46" t="s">
        <v>34</v>
      </c>
      <c r="B23" s="78"/>
      <c r="C23" s="48"/>
      <c r="D23" s="47"/>
      <c r="E23" s="47"/>
      <c r="F23" s="47"/>
      <c r="G23" s="50"/>
      <c r="H23" s="51"/>
      <c r="I23" s="22" t="str">
        <f>IF(K23=TRUE,"●死亡者名義で給付口座あり変更必要です","")</f>
        <v/>
      </c>
      <c r="J23" s="12" t="b">
        <v>0</v>
      </c>
      <c r="K23" s="12" t="b">
        <v>0</v>
      </c>
      <c r="L23" s="12" t="b">
        <v>0</v>
      </c>
      <c r="N23" s="12">
        <f t="shared" si="0"/>
        <v>0</v>
      </c>
      <c r="O23" s="1"/>
      <c r="P23" s="13"/>
    </row>
    <row r="24" spans="1:16" s="12" customFormat="1" ht="20.100000000000001" hidden="1" customHeight="1" thickBot="1" x14ac:dyDescent="0.2">
      <c r="A24" s="79"/>
      <c r="B24" s="80"/>
      <c r="C24" s="81"/>
      <c r="D24" s="82"/>
      <c r="E24" s="82"/>
      <c r="F24" s="82"/>
      <c r="G24" s="83"/>
      <c r="H24" s="84"/>
      <c r="I24" s="22" t="str">
        <f>IF(K24=TRUE,"●同世帯被保の高介サ費の未申請があります","")</f>
        <v/>
      </c>
      <c r="J24" s="12" t="b">
        <v>0</v>
      </c>
      <c r="K24" s="12" t="b">
        <v>0</v>
      </c>
      <c r="L24" s="12" t="b">
        <v>0</v>
      </c>
      <c r="N24" s="12">
        <f t="shared" si="0"/>
        <v>0</v>
      </c>
      <c r="O24" s="1"/>
      <c r="P24" s="13"/>
    </row>
    <row r="25" spans="1:16" ht="30.75" customHeight="1" thickTop="1" x14ac:dyDescent="0.15">
      <c r="A25" s="85" t="s">
        <v>28</v>
      </c>
      <c r="B25" s="110" t="str">
        <f>IF(K8=TRUE,"該当手続きなし",IF(L8=TRUE,"手続き済",IF(K25=TRUE,L25,J25)))</f>
        <v/>
      </c>
      <c r="C25" s="110"/>
      <c r="D25" s="110"/>
      <c r="E25" s="86"/>
      <c r="F25" s="87"/>
      <c r="G25" s="88"/>
      <c r="H25" s="89"/>
      <c r="J25" s="1" t="str">
        <f>IF(J8=TRUE,IF(N25=0,"おくやみ対応","担当窓口で対応"),"")</f>
        <v/>
      </c>
      <c r="K25" s="1" t="b">
        <v>0</v>
      </c>
      <c r="L25" s="1" t="str">
        <f>IF(N25=0,"担当窓口で対応","おくやみ対応")</f>
        <v>担当窓口で対応</v>
      </c>
      <c r="N25" s="4">
        <f>SUM(N11:N24)</f>
        <v>0</v>
      </c>
    </row>
    <row r="26" spans="1:16" ht="30.75" customHeight="1" thickBot="1" x14ac:dyDescent="0.2">
      <c r="A26" s="90" t="s">
        <v>29</v>
      </c>
      <c r="B26" s="91" t="str">
        <f>IF(J8=TRUE,"●相続人代表届"&amp;O11&amp;O10&amp;O12&amp;O13&amp;O14&amp;O15&amp;O16&amp;O18&amp;O17&amp;O19&amp;O20&amp;O21&amp;O22&amp;O23&amp;O24&amp;B34,"")</f>
        <v/>
      </c>
      <c r="C26" s="91"/>
      <c r="D26" s="91"/>
      <c r="E26" s="91"/>
      <c r="F26" s="92"/>
      <c r="G26" s="93"/>
      <c r="H26" s="94"/>
    </row>
    <row r="27" spans="1:16" ht="20.100000000000001" customHeight="1" thickTop="1" thickBot="1" x14ac:dyDescent="0.2">
      <c r="I27" s="22"/>
    </row>
    <row r="28" spans="1:16" ht="20.100000000000001" customHeight="1" x14ac:dyDescent="0.15">
      <c r="A28" s="25" t="s">
        <v>10</v>
      </c>
      <c r="B28" s="26"/>
      <c r="C28" s="26"/>
      <c r="D28" s="26"/>
      <c r="E28" s="26"/>
      <c r="F28" s="26"/>
      <c r="G28" s="26"/>
      <c r="H28" s="27"/>
      <c r="I28" s="22"/>
    </row>
    <row r="29" spans="1:16" ht="28.5" customHeight="1" x14ac:dyDescent="0.15">
      <c r="A29" s="29" t="s">
        <v>30</v>
      </c>
      <c r="B29" s="114" t="str">
        <f>I10&amp;I11&amp;I12&amp;I13&amp;I14&amp;I15</f>
        <v/>
      </c>
      <c r="C29" s="114"/>
      <c r="D29" s="114"/>
      <c r="E29" s="114"/>
      <c r="F29" s="114"/>
      <c r="G29" s="114"/>
      <c r="H29" s="115"/>
      <c r="I29" s="22"/>
    </row>
    <row r="30" spans="1:16" ht="28.5" customHeight="1" x14ac:dyDescent="0.15">
      <c r="A30" s="29" t="s">
        <v>36</v>
      </c>
      <c r="B30" s="114" t="str">
        <f>I16&amp;I17&amp;I18&amp;I19</f>
        <v/>
      </c>
      <c r="C30" s="114"/>
      <c r="D30" s="114"/>
      <c r="E30" s="114"/>
      <c r="F30" s="114"/>
      <c r="G30" s="114"/>
      <c r="H30" s="115"/>
      <c r="I30" s="28"/>
    </row>
    <row r="31" spans="1:16" ht="28.5" customHeight="1" x14ac:dyDescent="0.15">
      <c r="A31" s="30" t="s">
        <v>31</v>
      </c>
      <c r="B31" s="116" t="str">
        <f>I21&amp;I22&amp;I23&amp;I24</f>
        <v/>
      </c>
      <c r="C31" s="116"/>
      <c r="D31" s="116"/>
      <c r="E31" s="116"/>
      <c r="F31" s="116"/>
      <c r="G31" s="116"/>
      <c r="H31" s="117"/>
      <c r="I31" s="28"/>
    </row>
    <row r="32" spans="1:16" ht="20.100000000000001" customHeight="1" x14ac:dyDescent="0.15">
      <c r="A32" s="99" t="s">
        <v>42</v>
      </c>
      <c r="B32" s="101"/>
      <c r="C32" s="102"/>
      <c r="D32" s="102"/>
      <c r="E32" s="102"/>
      <c r="F32" s="102"/>
      <c r="G32" s="102"/>
      <c r="H32" s="103"/>
    </row>
    <row r="33" spans="1:16" ht="20.100000000000001" customHeight="1" thickBot="1" x14ac:dyDescent="0.2">
      <c r="A33" s="100"/>
      <c r="B33" s="104"/>
      <c r="C33" s="105"/>
      <c r="D33" s="105"/>
      <c r="E33" s="105"/>
      <c r="F33" s="105"/>
      <c r="G33" s="105"/>
      <c r="H33" s="106"/>
    </row>
    <row r="34" spans="1:16" s="12" customFormat="1" ht="55.5" customHeight="1" thickTop="1" thickBot="1" x14ac:dyDescent="0.2">
      <c r="A34" s="23" t="s">
        <v>43</v>
      </c>
      <c r="B34" s="24"/>
      <c r="C34" s="111"/>
      <c r="D34" s="112"/>
      <c r="E34" s="112"/>
      <c r="F34" s="112"/>
      <c r="G34" s="112"/>
      <c r="H34" s="113"/>
      <c r="I34" s="22"/>
      <c r="O34" s="1"/>
      <c r="P34" s="13"/>
    </row>
  </sheetData>
  <mergeCells count="20">
    <mergeCell ref="A1:E2"/>
    <mergeCell ref="G1:H1"/>
    <mergeCell ref="G2:H2"/>
    <mergeCell ref="A3:B7"/>
    <mergeCell ref="D3:E3"/>
    <mergeCell ref="G3:H3"/>
    <mergeCell ref="D5:H5"/>
    <mergeCell ref="D6:H6"/>
    <mergeCell ref="D4:E4"/>
    <mergeCell ref="G4:H4"/>
    <mergeCell ref="D7:E7"/>
    <mergeCell ref="G7:H7"/>
    <mergeCell ref="A32:A33"/>
    <mergeCell ref="B32:H33"/>
    <mergeCell ref="B8:D8"/>
    <mergeCell ref="B25:D25"/>
    <mergeCell ref="C34:H34"/>
    <mergeCell ref="B29:H29"/>
    <mergeCell ref="B30:H30"/>
    <mergeCell ref="B31:H31"/>
  </mergeCells>
  <phoneticPr fontId="1"/>
  <conditionalFormatting sqref="F15 H15">
    <cfRule type="expression" dxfId="0" priority="1">
      <formula>$K$15=TRUE</formula>
    </cfRule>
  </conditionalFormatting>
  <dataValidations count="1">
    <dataValidation allowBlank="1" showInputMessage="1" showErrorMessage="1" promptTitle="どこが印刷するかをチェック！" sqref="G16:G24 G9 G11:G14"/>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304800</xdr:colOff>
                    <xdr:row>13</xdr:row>
                    <xdr:rowOff>19050</xdr:rowOff>
                  </from>
                  <to>
                    <xdr:col>3</xdr:col>
                    <xdr:colOff>152400</xdr:colOff>
                    <xdr:row>14</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3</xdr:col>
                    <xdr:colOff>219075</xdr:colOff>
                    <xdr:row>13</xdr:row>
                    <xdr:rowOff>9525</xdr:rowOff>
                  </from>
                  <to>
                    <xdr:col>5</xdr:col>
                    <xdr:colOff>323850</xdr:colOff>
                    <xdr:row>13</xdr:row>
                    <xdr:rowOff>238125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295275</xdr:colOff>
                    <xdr:row>14</xdr:row>
                    <xdr:rowOff>9525</xdr:rowOff>
                  </from>
                  <to>
                    <xdr:col>3</xdr:col>
                    <xdr:colOff>152400</xdr:colOff>
                    <xdr:row>14</xdr:row>
                    <xdr:rowOff>238125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3</xdr:col>
                    <xdr:colOff>228600</xdr:colOff>
                    <xdr:row>14</xdr:row>
                    <xdr:rowOff>19050</xdr:rowOff>
                  </from>
                  <to>
                    <xdr:col>4</xdr:col>
                    <xdr:colOff>85725</xdr:colOff>
                    <xdr:row>15</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304800</xdr:colOff>
                    <xdr:row>15</xdr:row>
                    <xdr:rowOff>19050</xdr:rowOff>
                  </from>
                  <to>
                    <xdr:col>3</xdr:col>
                    <xdr:colOff>161925</xdr:colOff>
                    <xdr:row>16</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3</xdr:col>
                    <xdr:colOff>228600</xdr:colOff>
                    <xdr:row>15</xdr:row>
                    <xdr:rowOff>9525</xdr:rowOff>
                  </from>
                  <to>
                    <xdr:col>4</xdr:col>
                    <xdr:colOff>647700</xdr:colOff>
                    <xdr:row>15</xdr:row>
                    <xdr:rowOff>219075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304800</xdr:colOff>
                    <xdr:row>16</xdr:row>
                    <xdr:rowOff>19050</xdr:rowOff>
                  </from>
                  <to>
                    <xdr:col>3</xdr:col>
                    <xdr:colOff>161925</xdr:colOff>
                    <xdr:row>17</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3</xdr:col>
                    <xdr:colOff>219075</xdr:colOff>
                    <xdr:row>16</xdr:row>
                    <xdr:rowOff>9525</xdr:rowOff>
                  </from>
                  <to>
                    <xdr:col>4</xdr:col>
                    <xdr:colOff>76200</xdr:colOff>
                    <xdr:row>16</xdr:row>
                    <xdr:rowOff>238125</xdr:rowOff>
                  </to>
                </anchor>
              </controlPr>
            </control>
          </mc:Choice>
        </mc:AlternateContent>
        <mc:AlternateContent xmlns:mc="http://schemas.openxmlformats.org/markup-compatibility/2006">
          <mc:Choice Requires="x14">
            <control shapeId="4111" r:id="rId12" name="Check Box 15">
              <controlPr defaultSize="0" autoFill="0" autoLine="0" autoPict="0">
                <anchor moveWithCells="1">
                  <from>
                    <xdr:col>2</xdr:col>
                    <xdr:colOff>304800</xdr:colOff>
                    <xdr:row>21</xdr:row>
                    <xdr:rowOff>19050</xdr:rowOff>
                  </from>
                  <to>
                    <xdr:col>3</xdr:col>
                    <xdr:colOff>161925</xdr:colOff>
                    <xdr:row>22</xdr:row>
                    <xdr:rowOff>0</xdr:rowOff>
                  </to>
                </anchor>
              </controlPr>
            </control>
          </mc:Choice>
        </mc:AlternateContent>
        <mc:AlternateContent xmlns:mc="http://schemas.openxmlformats.org/markup-compatibility/2006">
          <mc:Choice Requires="x14">
            <control shapeId="4112" r:id="rId13" name="Check Box 16">
              <controlPr defaultSize="0" autoFill="0" autoLine="0" autoPict="0">
                <anchor moveWithCells="1">
                  <from>
                    <xdr:col>3</xdr:col>
                    <xdr:colOff>219075</xdr:colOff>
                    <xdr:row>21</xdr:row>
                    <xdr:rowOff>9525</xdr:rowOff>
                  </from>
                  <to>
                    <xdr:col>4</xdr:col>
                    <xdr:colOff>438150</xdr:colOff>
                    <xdr:row>22</xdr:row>
                    <xdr:rowOff>9525</xdr:rowOff>
                  </to>
                </anchor>
              </controlPr>
            </control>
          </mc:Choice>
        </mc:AlternateContent>
        <mc:AlternateContent xmlns:mc="http://schemas.openxmlformats.org/markup-compatibility/2006">
          <mc:Choice Requires="x14">
            <control shapeId="4113" r:id="rId14" name="Check Box 17">
              <controlPr defaultSize="0" autoFill="0" autoLine="0" autoPict="0">
                <anchor moveWithCells="1">
                  <from>
                    <xdr:col>4</xdr:col>
                    <xdr:colOff>552450</xdr:colOff>
                    <xdr:row>21</xdr:row>
                    <xdr:rowOff>9525</xdr:rowOff>
                  </from>
                  <to>
                    <xdr:col>5</xdr:col>
                    <xdr:colOff>409575</xdr:colOff>
                    <xdr:row>21</xdr:row>
                    <xdr:rowOff>238125</xdr:rowOff>
                  </to>
                </anchor>
              </controlPr>
            </control>
          </mc:Choice>
        </mc:AlternateContent>
        <mc:AlternateContent xmlns:mc="http://schemas.openxmlformats.org/markup-compatibility/2006">
          <mc:Choice Requires="x14">
            <control shapeId="4114" r:id="rId15" name="Check Box 18">
              <controlPr defaultSize="0" autoFill="0" autoLine="0" autoPict="0">
                <anchor moveWithCells="1">
                  <from>
                    <xdr:col>2</xdr:col>
                    <xdr:colOff>304800</xdr:colOff>
                    <xdr:row>22</xdr:row>
                    <xdr:rowOff>19050</xdr:rowOff>
                  </from>
                  <to>
                    <xdr:col>3</xdr:col>
                    <xdr:colOff>161925</xdr:colOff>
                    <xdr:row>23</xdr:row>
                    <xdr:rowOff>0</xdr:rowOff>
                  </to>
                </anchor>
              </controlPr>
            </control>
          </mc:Choice>
        </mc:AlternateContent>
        <mc:AlternateContent xmlns:mc="http://schemas.openxmlformats.org/markup-compatibility/2006">
          <mc:Choice Requires="x14">
            <control shapeId="4115" r:id="rId16" name="Check Box 19">
              <controlPr defaultSize="0" autoFill="0" autoLine="0" autoPict="0">
                <anchor moveWithCells="1">
                  <from>
                    <xdr:col>3</xdr:col>
                    <xdr:colOff>219075</xdr:colOff>
                    <xdr:row>22</xdr:row>
                    <xdr:rowOff>9525</xdr:rowOff>
                  </from>
                  <to>
                    <xdr:col>4</xdr:col>
                    <xdr:colOff>76200</xdr:colOff>
                    <xdr:row>22</xdr:row>
                    <xdr:rowOff>238125</xdr:rowOff>
                  </to>
                </anchor>
              </controlPr>
            </control>
          </mc:Choice>
        </mc:AlternateContent>
        <mc:AlternateContent xmlns:mc="http://schemas.openxmlformats.org/markup-compatibility/2006">
          <mc:Choice Requires="x14">
            <control shapeId="4116" r:id="rId17" name="Check Box 20">
              <controlPr defaultSize="0" autoFill="0" autoLine="0" autoPict="0">
                <anchor moveWithCells="1">
                  <from>
                    <xdr:col>4</xdr:col>
                    <xdr:colOff>552450</xdr:colOff>
                    <xdr:row>22</xdr:row>
                    <xdr:rowOff>9525</xdr:rowOff>
                  </from>
                  <to>
                    <xdr:col>5</xdr:col>
                    <xdr:colOff>409575</xdr:colOff>
                    <xdr:row>22</xdr:row>
                    <xdr:rowOff>238125</xdr:rowOff>
                  </to>
                </anchor>
              </controlPr>
            </control>
          </mc:Choice>
        </mc:AlternateContent>
        <mc:AlternateContent xmlns:mc="http://schemas.openxmlformats.org/markup-compatibility/2006">
          <mc:Choice Requires="x14">
            <control shapeId="4119" r:id="rId18" name="Check Box 23">
              <controlPr defaultSize="0" autoFill="0" autoLine="0" autoPict="0">
                <anchor moveWithCells="1">
                  <from>
                    <xdr:col>4</xdr:col>
                    <xdr:colOff>571500</xdr:colOff>
                    <xdr:row>24</xdr:row>
                    <xdr:rowOff>66675</xdr:rowOff>
                  </from>
                  <to>
                    <xdr:col>6</xdr:col>
                    <xdr:colOff>723900</xdr:colOff>
                    <xdr:row>24</xdr:row>
                    <xdr:rowOff>323850</xdr:rowOff>
                  </to>
                </anchor>
              </controlPr>
            </control>
          </mc:Choice>
        </mc:AlternateContent>
        <mc:AlternateContent xmlns:mc="http://schemas.openxmlformats.org/markup-compatibility/2006">
          <mc:Choice Requires="x14">
            <control shapeId="4120" r:id="rId19" name="Check Box 24">
              <controlPr defaultSize="0" autoFill="0" autoLine="0" autoPict="0">
                <anchor moveWithCells="1">
                  <from>
                    <xdr:col>2</xdr:col>
                    <xdr:colOff>723900</xdr:colOff>
                    <xdr:row>11</xdr:row>
                    <xdr:rowOff>9525</xdr:rowOff>
                  </from>
                  <to>
                    <xdr:col>3</xdr:col>
                    <xdr:colOff>581025</xdr:colOff>
                    <xdr:row>11</xdr:row>
                    <xdr:rowOff>238125</xdr:rowOff>
                  </to>
                </anchor>
              </controlPr>
            </control>
          </mc:Choice>
        </mc:AlternateContent>
        <mc:AlternateContent xmlns:mc="http://schemas.openxmlformats.org/markup-compatibility/2006">
          <mc:Choice Requires="x14">
            <control shapeId="4121" r:id="rId20" name="Check Box 25">
              <controlPr defaultSize="0" autoFill="0" autoLine="0" autoPict="0">
                <anchor moveWithCells="1">
                  <from>
                    <xdr:col>4</xdr:col>
                    <xdr:colOff>57150</xdr:colOff>
                    <xdr:row>11</xdr:row>
                    <xdr:rowOff>19050</xdr:rowOff>
                  </from>
                  <to>
                    <xdr:col>5</xdr:col>
                    <xdr:colOff>209550</xdr:colOff>
                    <xdr:row>11</xdr:row>
                    <xdr:rowOff>238125</xdr:rowOff>
                  </to>
                </anchor>
              </controlPr>
            </control>
          </mc:Choice>
        </mc:AlternateContent>
        <mc:AlternateContent xmlns:mc="http://schemas.openxmlformats.org/markup-compatibility/2006">
          <mc:Choice Requires="x14">
            <control shapeId="4123" r:id="rId21" name="Check Box 27">
              <controlPr defaultSize="0" autoFill="0" autoLine="0" autoPict="0">
                <anchor moveWithCells="1">
                  <from>
                    <xdr:col>2</xdr:col>
                    <xdr:colOff>304800</xdr:colOff>
                    <xdr:row>17</xdr:row>
                    <xdr:rowOff>19050</xdr:rowOff>
                  </from>
                  <to>
                    <xdr:col>3</xdr:col>
                    <xdr:colOff>161925</xdr:colOff>
                    <xdr:row>18</xdr:row>
                    <xdr:rowOff>0</xdr:rowOff>
                  </to>
                </anchor>
              </controlPr>
            </control>
          </mc:Choice>
        </mc:AlternateContent>
        <mc:AlternateContent xmlns:mc="http://schemas.openxmlformats.org/markup-compatibility/2006">
          <mc:Choice Requires="x14">
            <control shapeId="4124" r:id="rId22" name="Check Box 28">
              <controlPr defaultSize="0" autoFill="0" autoLine="0" autoPict="0">
                <anchor moveWithCells="1">
                  <from>
                    <xdr:col>3</xdr:col>
                    <xdr:colOff>228600</xdr:colOff>
                    <xdr:row>17</xdr:row>
                    <xdr:rowOff>9525</xdr:rowOff>
                  </from>
                  <to>
                    <xdr:col>6</xdr:col>
                    <xdr:colOff>514350</xdr:colOff>
                    <xdr:row>17</xdr:row>
                    <xdr:rowOff>238125</xdr:rowOff>
                  </to>
                </anchor>
              </controlPr>
            </control>
          </mc:Choice>
        </mc:AlternateContent>
        <mc:AlternateContent xmlns:mc="http://schemas.openxmlformats.org/markup-compatibility/2006">
          <mc:Choice Requires="x14">
            <control shapeId="4126" r:id="rId23" name="Check Box 30">
              <controlPr defaultSize="0" autoFill="0" autoLine="0" autoPict="0">
                <anchor moveWithCells="1">
                  <from>
                    <xdr:col>5</xdr:col>
                    <xdr:colOff>180975</xdr:colOff>
                    <xdr:row>9</xdr:row>
                    <xdr:rowOff>9525</xdr:rowOff>
                  </from>
                  <to>
                    <xdr:col>7</xdr:col>
                    <xdr:colOff>161925</xdr:colOff>
                    <xdr:row>10</xdr:row>
                    <xdr:rowOff>0</xdr:rowOff>
                  </to>
                </anchor>
              </controlPr>
            </control>
          </mc:Choice>
        </mc:AlternateContent>
        <mc:AlternateContent xmlns:mc="http://schemas.openxmlformats.org/markup-compatibility/2006">
          <mc:Choice Requires="x14">
            <control shapeId="4127" r:id="rId24" name="Check Box 31">
              <controlPr defaultSize="0" autoFill="0" autoLine="0" autoPict="0">
                <anchor moveWithCells="1">
                  <from>
                    <xdr:col>2</xdr:col>
                    <xdr:colOff>304800</xdr:colOff>
                    <xdr:row>12</xdr:row>
                    <xdr:rowOff>19050</xdr:rowOff>
                  </from>
                  <to>
                    <xdr:col>3</xdr:col>
                    <xdr:colOff>161925</xdr:colOff>
                    <xdr:row>13</xdr:row>
                    <xdr:rowOff>0</xdr:rowOff>
                  </to>
                </anchor>
              </controlPr>
            </control>
          </mc:Choice>
        </mc:AlternateContent>
        <mc:AlternateContent xmlns:mc="http://schemas.openxmlformats.org/markup-compatibility/2006">
          <mc:Choice Requires="x14">
            <control shapeId="4128" r:id="rId25" name="Check Box 32">
              <controlPr defaultSize="0" autoFill="0" autoLine="0" autoPict="0">
                <anchor moveWithCells="1">
                  <from>
                    <xdr:col>3</xdr:col>
                    <xdr:colOff>219075</xdr:colOff>
                    <xdr:row>12</xdr:row>
                    <xdr:rowOff>9525</xdr:rowOff>
                  </from>
                  <to>
                    <xdr:col>4</xdr:col>
                    <xdr:colOff>76200</xdr:colOff>
                    <xdr:row>12</xdr:row>
                    <xdr:rowOff>238125</xdr:rowOff>
                  </to>
                </anchor>
              </controlPr>
            </control>
          </mc:Choice>
        </mc:AlternateContent>
        <mc:AlternateContent xmlns:mc="http://schemas.openxmlformats.org/markup-compatibility/2006">
          <mc:Choice Requires="x14">
            <control shapeId="4129" r:id="rId26" name="Check Box 33">
              <controlPr defaultSize="0" autoFill="0" autoLine="0" autoPict="0">
                <anchor moveWithCells="1">
                  <from>
                    <xdr:col>4</xdr:col>
                    <xdr:colOff>38100</xdr:colOff>
                    <xdr:row>12</xdr:row>
                    <xdr:rowOff>19050</xdr:rowOff>
                  </from>
                  <to>
                    <xdr:col>5</xdr:col>
                    <xdr:colOff>381000</xdr:colOff>
                    <xdr:row>12</xdr:row>
                    <xdr:rowOff>238125</xdr:rowOff>
                  </to>
                </anchor>
              </controlPr>
            </control>
          </mc:Choice>
        </mc:AlternateContent>
        <mc:AlternateContent xmlns:mc="http://schemas.openxmlformats.org/markup-compatibility/2006">
          <mc:Choice Requires="x14">
            <control shapeId="4131" r:id="rId27" name="Check Box 35">
              <controlPr defaultSize="0" autoFill="0" autoLine="0" autoPict="0">
                <anchor moveWithCells="1">
                  <from>
                    <xdr:col>4</xdr:col>
                    <xdr:colOff>352425</xdr:colOff>
                    <xdr:row>8</xdr:row>
                    <xdr:rowOff>66675</xdr:rowOff>
                  </from>
                  <to>
                    <xdr:col>5</xdr:col>
                    <xdr:colOff>771525</xdr:colOff>
                    <xdr:row>8</xdr:row>
                    <xdr:rowOff>295275</xdr:rowOff>
                  </to>
                </anchor>
              </controlPr>
            </control>
          </mc:Choice>
        </mc:AlternateContent>
        <mc:AlternateContent xmlns:mc="http://schemas.openxmlformats.org/markup-compatibility/2006">
          <mc:Choice Requires="x14">
            <control shapeId="4132" r:id="rId28" name="Check Box 36">
              <controlPr defaultSize="0" autoFill="0" autoLine="0" autoPict="0">
                <anchor moveWithCells="1">
                  <from>
                    <xdr:col>1</xdr:col>
                    <xdr:colOff>800100</xdr:colOff>
                    <xdr:row>8</xdr:row>
                    <xdr:rowOff>38100</xdr:rowOff>
                  </from>
                  <to>
                    <xdr:col>3</xdr:col>
                    <xdr:colOff>781050</xdr:colOff>
                    <xdr:row>8</xdr:row>
                    <xdr:rowOff>295275</xdr:rowOff>
                  </to>
                </anchor>
              </controlPr>
            </control>
          </mc:Choice>
        </mc:AlternateContent>
        <mc:AlternateContent xmlns:mc="http://schemas.openxmlformats.org/markup-compatibility/2006">
          <mc:Choice Requires="x14">
            <control shapeId="4133" r:id="rId29" name="Check Box 37">
              <controlPr defaultSize="0" autoFill="0" autoLine="0" autoPict="0">
                <anchor moveWithCells="1">
                  <from>
                    <xdr:col>6</xdr:col>
                    <xdr:colOff>276225</xdr:colOff>
                    <xdr:row>8</xdr:row>
                    <xdr:rowOff>57150</xdr:rowOff>
                  </from>
                  <to>
                    <xdr:col>7</xdr:col>
                    <xdr:colOff>381000</xdr:colOff>
                    <xdr:row>8</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新回答シート (介護保険)</vt:lpstr>
      <vt:lpstr>'新回答シート (介護保険)'!Print_Area</vt:lpstr>
    </vt:vector>
  </TitlesOfParts>
  <Company>MatsusakaCityOffice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yob105</dc:creator>
  <cp:lastModifiedBy>jki112</cp:lastModifiedBy>
  <cp:lastPrinted>2019-04-04T06:00:13Z</cp:lastPrinted>
  <dcterms:created xsi:type="dcterms:W3CDTF">2017-10-31T09:10:58Z</dcterms:created>
  <dcterms:modified xsi:type="dcterms:W3CDTF">2019-05-07T07:14:07Z</dcterms:modified>
</cp:coreProperties>
</file>