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90" windowWidth="19440" windowHeight="7320"/>
  </bookViews>
  <sheets>
    <sheet name="新回答シート (国民年金)" sheetId="2" r:id="rId1"/>
  </sheets>
  <externalReferences>
    <externalReference r:id="rId2"/>
    <externalReference r:id="rId3"/>
  </externalReferences>
  <definedNames>
    <definedName name="_65歳以上" localSheetId="0">#REF!</definedName>
    <definedName name="CD">[1]INPUT!$E$53:$F$70</definedName>
    <definedName name="CDB">[1]INPUT!$E$80:$H$85</definedName>
    <definedName name="_xlnm.Print_Area" localSheetId="0">'新回答シート (国民年金)'!$A$1:$H$30</definedName>
    <definedName name="老健資格20080116" localSheetId="0">#REF!</definedName>
  </definedNames>
  <calcPr calcId="145621"/>
</workbook>
</file>

<file path=xl/calcChain.xml><?xml version="1.0" encoding="utf-8"?>
<calcChain xmlns="http://schemas.openxmlformats.org/spreadsheetml/2006/main">
  <c r="I15" i="2" l="1"/>
  <c r="D7" i="2"/>
  <c r="D6" i="2"/>
  <c r="D5" i="2"/>
  <c r="D4" i="2"/>
  <c r="D3" i="2"/>
  <c r="G3" i="2"/>
  <c r="O13" i="2"/>
  <c r="I16" i="2" l="1"/>
  <c r="J21" i="2"/>
  <c r="B21" i="2" l="1"/>
  <c r="O12" i="2"/>
  <c r="O14" i="2" s="1"/>
  <c r="I11" i="2"/>
  <c r="I13" i="2"/>
  <c r="M13" i="2"/>
  <c r="I12" i="2" s="1"/>
  <c r="I14" i="2"/>
  <c r="I10" i="2"/>
  <c r="B25" i="2" s="1"/>
  <c r="O15" i="2" l="1"/>
  <c r="O16" i="2"/>
  <c r="B26" i="2"/>
  <c r="I20" i="2"/>
  <c r="I19" i="2"/>
  <c r="I18" i="2"/>
  <c r="I17" i="2"/>
  <c r="B27" i="2" l="1"/>
  <c r="N21" i="2"/>
  <c r="L21" i="2" s="1"/>
  <c r="G1" i="2" l="1"/>
  <c r="S2" i="2" l="1"/>
  <c r="G2" i="2" s="1"/>
</calcChain>
</file>

<file path=xl/sharedStrings.xml><?xml version="1.0" encoding="utf-8"?>
<sst xmlns="http://schemas.openxmlformats.org/spreadsheetml/2006/main" count="34" uniqueCount="34">
  <si>
    <t>おくやみコーナー　受付シート</t>
    <rPh sb="9" eb="11">
      <t>ウケツケ</t>
    </rPh>
    <phoneticPr fontId="1"/>
  </si>
  <si>
    <t>受付日</t>
    <rPh sb="0" eb="3">
      <t>ウケツケビ</t>
    </rPh>
    <phoneticPr fontId="1"/>
  </si>
  <si>
    <t>No.</t>
    <phoneticPr fontId="1"/>
  </si>
  <si>
    <t>死亡者情報</t>
    <rPh sb="0" eb="2">
      <t>シボウ</t>
    </rPh>
    <rPh sb="2" eb="3">
      <t>シャ</t>
    </rPh>
    <rPh sb="3" eb="5">
      <t>ジョウホウ</t>
    </rPh>
    <phoneticPr fontId="1"/>
  </si>
  <si>
    <t>名前</t>
    <rPh sb="0" eb="1">
      <t>ナ</t>
    </rPh>
    <rPh sb="1" eb="2">
      <t>マエ</t>
    </rPh>
    <phoneticPr fontId="1"/>
  </si>
  <si>
    <t>カナ氏名</t>
    <rPh sb="2" eb="4">
      <t>シメイ</t>
    </rPh>
    <phoneticPr fontId="1"/>
  </si>
  <si>
    <t>宛名番号</t>
    <rPh sb="0" eb="2">
      <t>アテナ</t>
    </rPh>
    <rPh sb="2" eb="4">
      <t>バンゴウ</t>
    </rPh>
    <phoneticPr fontId="1"/>
  </si>
  <si>
    <t>住所</t>
    <rPh sb="0" eb="1">
      <t>ジュウ</t>
    </rPh>
    <rPh sb="1" eb="2">
      <t>ショ</t>
    </rPh>
    <phoneticPr fontId="1"/>
  </si>
  <si>
    <t>生年月日</t>
    <phoneticPr fontId="1"/>
  </si>
  <si>
    <t>死亡日</t>
    <rPh sb="0" eb="3">
      <t>シボウビ</t>
    </rPh>
    <phoneticPr fontId="1"/>
  </si>
  <si>
    <t>回答者→</t>
    <rPh sb="0" eb="2">
      <t>カイトウ</t>
    </rPh>
    <rPh sb="2" eb="3">
      <t>シャ</t>
    </rPh>
    <phoneticPr fontId="1"/>
  </si>
  <si>
    <t>手続き届出の要否</t>
    <rPh sb="0" eb="2">
      <t>テツヅ</t>
    </rPh>
    <rPh sb="3" eb="5">
      <t>トドケデ</t>
    </rPh>
    <rPh sb="6" eb="8">
      <t>ヨウヒ</t>
    </rPh>
    <phoneticPr fontId="1"/>
  </si>
  <si>
    <t>コメント１</t>
    <phoneticPr fontId="1"/>
  </si>
  <si>
    <t>フラグ１</t>
    <phoneticPr fontId="1"/>
  </si>
  <si>
    <t>フラグ２</t>
    <phoneticPr fontId="1"/>
  </si>
  <si>
    <t>フラグ３</t>
    <phoneticPr fontId="1"/>
  </si>
  <si>
    <t>フラグ４</t>
    <phoneticPr fontId="1"/>
  </si>
  <si>
    <t>ワンストップ</t>
    <phoneticPr fontId="1"/>
  </si>
  <si>
    <t>必要書類</t>
    <rPh sb="0" eb="2">
      <t>ヒツヨウ</t>
    </rPh>
    <rPh sb="2" eb="4">
      <t>ショルイ</t>
    </rPh>
    <phoneticPr fontId="1"/>
  </si>
  <si>
    <t>未支年金給</t>
    <rPh sb="0" eb="1">
      <t>ミ</t>
    </rPh>
    <rPh sb="1" eb="2">
      <t>シ</t>
    </rPh>
    <rPh sb="2" eb="4">
      <t>ネンキン</t>
    </rPh>
    <rPh sb="4" eb="5">
      <t>キュウ</t>
    </rPh>
    <phoneticPr fontId="1"/>
  </si>
  <si>
    <t>遺族年金</t>
    <rPh sb="0" eb="2">
      <t>イゾク</t>
    </rPh>
    <rPh sb="2" eb="4">
      <t>ネンキン</t>
    </rPh>
    <phoneticPr fontId="1"/>
  </si>
  <si>
    <t>死亡一時金</t>
    <rPh sb="0" eb="2">
      <t>シボウ</t>
    </rPh>
    <rPh sb="2" eb="5">
      <t>イチジキン</t>
    </rPh>
    <phoneticPr fontId="1"/>
  </si>
  <si>
    <t>寡婦年金</t>
    <rPh sb="0" eb="2">
      <t>カフ</t>
    </rPh>
    <rPh sb="2" eb="4">
      <t>ネンキン</t>
    </rPh>
    <phoneticPr fontId="1"/>
  </si>
  <si>
    <t>死亡届のみ</t>
    <rPh sb="0" eb="3">
      <t>シボウトドケ</t>
    </rPh>
    <phoneticPr fontId="1"/>
  </si>
  <si>
    <t>対応窓口</t>
    <rPh sb="0" eb="2">
      <t>タイオウ</t>
    </rPh>
    <rPh sb="2" eb="4">
      <t>マドグチ</t>
    </rPh>
    <phoneticPr fontId="1"/>
  </si>
  <si>
    <t>コーナーへの回答</t>
    <rPh sb="6" eb="8">
      <t>カイトウ</t>
    </rPh>
    <phoneticPr fontId="1"/>
  </si>
  <si>
    <t>手続き先</t>
    <rPh sb="0" eb="2">
      <t>テツヅ</t>
    </rPh>
    <rPh sb="3" eb="4">
      <t>サキ</t>
    </rPh>
    <phoneticPr fontId="1"/>
  </si>
  <si>
    <t>手続き種類</t>
    <rPh sb="0" eb="2">
      <t>テツヅ</t>
    </rPh>
    <rPh sb="3" eb="5">
      <t>シュルイ</t>
    </rPh>
    <phoneticPr fontId="1"/>
  </si>
  <si>
    <t>証明書等</t>
    <rPh sb="0" eb="4">
      <t>ショウメイショトウ</t>
    </rPh>
    <phoneticPr fontId="1"/>
  </si>
  <si>
    <t>おくやみｺｰﾅｰへ連絡事項</t>
    <rPh sb="9" eb="11">
      <t>レンラク</t>
    </rPh>
    <rPh sb="11" eb="13">
      <t>ジコウ</t>
    </rPh>
    <phoneticPr fontId="1"/>
  </si>
  <si>
    <t>連絡事項（担当者宛）</t>
    <rPh sb="0" eb="2">
      <t>レンラク</t>
    </rPh>
    <rPh sb="2" eb="4">
      <t>ジコウ</t>
    </rPh>
    <rPh sb="5" eb="8">
      <t>タントウシャ</t>
    </rPh>
    <rPh sb="8" eb="9">
      <t>ア</t>
    </rPh>
    <phoneticPr fontId="1"/>
  </si>
  <si>
    <t>年金種類</t>
    <rPh sb="0" eb="2">
      <t>ネンキン</t>
    </rPh>
    <rPh sb="2" eb="4">
      <t>シュルイ</t>
    </rPh>
    <phoneticPr fontId="1"/>
  </si>
  <si>
    <t>共済組合</t>
    <rPh sb="0" eb="2">
      <t>キョウサイ</t>
    </rPh>
    <rPh sb="2" eb="4">
      <t>クミアイ</t>
    </rPh>
    <phoneticPr fontId="1"/>
  </si>
  <si>
    <t>このセルに回答者名を入力</t>
    <rPh sb="5" eb="7">
      <t>カイトウ</t>
    </rPh>
    <rPh sb="7" eb="8">
      <t>シャ</t>
    </rPh>
    <rPh sb="8" eb="9">
      <t>メイ</t>
    </rPh>
    <rPh sb="10" eb="12">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</si>
</sst>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411]ggge&quot;年&quot;m&quot;月&quot;d&quot;日&quot;;@"/>
    <numFmt numFmtId="177" formatCode="[&lt;32516]ggge&quot;年&quot;m&quot;月&quot;d&quot;日&quot;;[&lt;32874]\ &quot;平成元年&quot;m&quot;月&quot;d&quot;日&quot;;ggge&quot;年&quot;m&quot;月&quot;d&quot;日&quot;"/>
  </numFmts>
  <fonts count="19" x14ac:knownFonts="1">
    <font>
      <sz val="11"/>
      <color theme="1"/>
      <name val="ＭＳ Ｐゴシック"/>
      <family val="2"/>
      <charset val="128"/>
      <scheme val="minor"/>
    </font>
    <font>
      <sz val="6"/>
      <name val="ＭＳ Ｐゴシック"/>
      <family val="2"/>
      <charset val="128"/>
      <scheme val="minor"/>
    </font>
    <font>
      <b/>
      <sz val="14"/>
      <color theme="1"/>
      <name val="Meiryo UI"/>
      <family val="3"/>
      <charset val="128"/>
    </font>
    <font>
      <sz val="11"/>
      <color theme="1"/>
      <name val="Meiryo UI"/>
      <family val="3"/>
      <charset val="128"/>
    </font>
    <font>
      <sz val="11"/>
      <name val="Meiryo UI"/>
      <family val="3"/>
      <charset val="128"/>
    </font>
    <font>
      <sz val="10"/>
      <color theme="1"/>
      <name val="Meiryo UI"/>
      <family val="3"/>
      <charset val="128"/>
    </font>
    <font>
      <sz val="10.5"/>
      <color rgb="FF000000"/>
      <name val="Meiryo UI"/>
      <family val="3"/>
      <charset val="128"/>
    </font>
    <font>
      <sz val="8"/>
      <color theme="1" tint="0.499984740745262"/>
      <name val="Meiryo UI"/>
      <family val="3"/>
      <charset val="128"/>
    </font>
    <font>
      <b/>
      <sz val="11"/>
      <color theme="1"/>
      <name val="Meiryo UI"/>
      <family val="3"/>
      <charset val="128"/>
    </font>
    <font>
      <sz val="11"/>
      <color theme="1" tint="0.249977111117893"/>
      <name val="Meiryo UI"/>
      <family val="3"/>
      <charset val="128"/>
    </font>
    <font>
      <b/>
      <sz val="11"/>
      <color rgb="FFFF0000"/>
      <name val="Meiryo UI"/>
      <family val="3"/>
      <charset val="128"/>
    </font>
    <font>
      <b/>
      <sz val="9"/>
      <color rgb="FFFF0000"/>
      <name val="Meiryo UI"/>
      <family val="3"/>
      <charset val="128"/>
    </font>
    <font>
      <b/>
      <sz val="10"/>
      <color rgb="FFFF0000"/>
      <name val="Meiryo UI"/>
      <family val="3"/>
      <charset val="128"/>
    </font>
    <font>
      <b/>
      <sz val="9"/>
      <name val="Meiryo UI"/>
      <family val="3"/>
      <charset val="128"/>
    </font>
    <font>
      <b/>
      <sz val="16"/>
      <name val="Meiryo UI"/>
      <family val="3"/>
      <charset val="128"/>
    </font>
    <font>
      <sz val="9"/>
      <color theme="1"/>
      <name val="Meiryo UI"/>
      <family val="3"/>
      <charset val="128"/>
    </font>
    <font>
      <b/>
      <sz val="10"/>
      <color theme="1"/>
      <name val="Meiryo UI"/>
      <family val="3"/>
      <charset val="128"/>
    </font>
    <font>
      <sz val="14"/>
      <name val="Meiryo UI"/>
      <family val="3"/>
      <charset val="128"/>
    </font>
    <font>
      <sz val="11"/>
      <color rgb="FF000000"/>
      <name val="ＭＳ Ｐゴシック"/>
      <family val="3"/>
      <charset val="128"/>
    </font>
  </fonts>
  <fills count="5">
    <fill>
      <patternFill patternType="none"/>
    </fill>
    <fill>
      <patternFill patternType="gray125"/>
    </fill>
    <fill>
      <patternFill patternType="solid">
        <fgColor theme="3" tint="0.79998168889431442"/>
        <bgColor indexed="64"/>
      </patternFill>
    </fill>
    <fill>
      <patternFill patternType="solid">
        <fgColor theme="2"/>
        <bgColor indexed="64"/>
      </patternFill>
    </fill>
    <fill>
      <patternFill patternType="solid">
        <fgColor theme="0" tint="-4.9989318521683403E-2"/>
        <bgColor indexed="64"/>
      </patternFill>
    </fill>
  </fills>
  <borders count="73">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top style="thin">
        <color indexed="64"/>
      </top>
      <bottom/>
      <diagonal/>
    </border>
    <border>
      <left/>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top style="hair">
        <color indexed="64"/>
      </top>
      <bottom style="hair">
        <color indexed="64"/>
      </bottom>
      <diagonal/>
    </border>
    <border>
      <left/>
      <right style="hair">
        <color indexed="64"/>
      </right>
      <top style="medium">
        <color indexed="64"/>
      </top>
      <bottom/>
      <diagonal/>
    </border>
    <border>
      <left style="hair">
        <color indexed="64"/>
      </left>
      <right/>
      <top style="medium">
        <color indexed="64"/>
      </top>
      <bottom style="hair">
        <color indexed="64"/>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diagonal/>
    </border>
    <border>
      <left style="hair">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hair">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top/>
      <bottom style="hair">
        <color indexed="64"/>
      </bottom>
      <diagonal/>
    </border>
    <border>
      <left/>
      <right style="thin">
        <color indexed="64"/>
      </right>
      <top style="medium">
        <color indexed="64"/>
      </top>
      <bottom style="medium">
        <color indexed="64"/>
      </bottom>
      <diagonal/>
    </border>
    <border>
      <left style="hair">
        <color indexed="64"/>
      </left>
      <right/>
      <top style="hair">
        <color indexed="64"/>
      </top>
      <bottom style="thin">
        <color indexed="64"/>
      </bottom>
      <diagonal/>
    </border>
  </borders>
  <cellStyleXfs count="1">
    <xf numFmtId="0" fontId="0" fillId="0" borderId="0">
      <alignment vertical="center"/>
    </xf>
  </cellStyleXfs>
  <cellXfs count="134">
    <xf numFmtId="0" fontId="0" fillId="0" borderId="0" xfId="0">
      <alignment vertical="center"/>
    </xf>
    <xf numFmtId="0" fontId="3" fillId="0" borderId="6" xfId="0" applyFont="1" applyFill="1" applyBorder="1" applyAlignment="1">
      <alignment horizontal="center" vertical="center"/>
    </xf>
    <xf numFmtId="0" fontId="3" fillId="0" borderId="0" xfId="0" applyFont="1">
      <alignment vertical="center"/>
    </xf>
    <xf numFmtId="0" fontId="4" fillId="0" borderId="9" xfId="0" applyFont="1" applyFill="1" applyBorder="1" applyAlignment="1">
      <alignment horizontal="center" vertical="center"/>
    </xf>
    <xf numFmtId="0" fontId="6" fillId="0" borderId="0" xfId="0" applyFont="1">
      <alignment vertical="center"/>
    </xf>
    <xf numFmtId="0" fontId="7" fillId="0" borderId="0" xfId="0" applyFont="1">
      <alignment vertical="center"/>
    </xf>
    <xf numFmtId="0" fontId="3" fillId="0" borderId="13" xfId="0" applyFont="1" applyBorder="1" applyAlignment="1">
      <alignment horizontal="justify" vertical="center"/>
    </xf>
    <xf numFmtId="0" fontId="3" fillId="0" borderId="16" xfId="0" applyFont="1" applyBorder="1" applyAlignment="1">
      <alignment vertical="center"/>
    </xf>
    <xf numFmtId="0" fontId="9" fillId="0" borderId="0" xfId="0" applyFont="1">
      <alignment vertical="center"/>
    </xf>
    <xf numFmtId="0" fontId="3" fillId="0" borderId="18" xfId="0" applyFont="1" applyBorder="1" applyAlignment="1">
      <alignment horizontal="justify" vertical="center"/>
    </xf>
    <xf numFmtId="0" fontId="3" fillId="0" borderId="21" xfId="0" applyFont="1" applyBorder="1" applyAlignment="1">
      <alignment horizontal="justify" vertical="center"/>
    </xf>
    <xf numFmtId="0" fontId="3" fillId="0" borderId="17" xfId="0" applyFont="1" applyBorder="1" applyAlignment="1">
      <alignment horizontal="justify" vertical="center"/>
    </xf>
    <xf numFmtId="0" fontId="3" fillId="0" borderId="24" xfId="0" applyFont="1" applyBorder="1" applyAlignment="1">
      <alignment horizontal="justify" vertical="center"/>
    </xf>
    <xf numFmtId="0" fontId="10" fillId="0" borderId="4" xfId="0" applyFont="1" applyFill="1" applyBorder="1" applyAlignment="1">
      <alignment horizontal="center" vertical="center"/>
    </xf>
    <xf numFmtId="0" fontId="3" fillId="0" borderId="29" xfId="0" applyFont="1" applyFill="1" applyBorder="1">
      <alignment vertical="center"/>
    </xf>
    <xf numFmtId="0" fontId="3" fillId="0" borderId="30" xfId="0" applyFont="1" applyFill="1" applyBorder="1">
      <alignment vertical="center"/>
    </xf>
    <xf numFmtId="176" fontId="3" fillId="0" borderId="0" xfId="0" applyNumberFormat="1" applyFont="1" applyFill="1" applyBorder="1" applyAlignment="1">
      <alignment horizontal="center" vertical="center"/>
    </xf>
    <xf numFmtId="176" fontId="3" fillId="0" borderId="5" xfId="0" applyNumberFormat="1" applyFont="1" applyFill="1" applyBorder="1" applyAlignment="1">
      <alignment horizontal="center" vertical="center"/>
    </xf>
    <xf numFmtId="0" fontId="10" fillId="0" borderId="11" xfId="0" applyFont="1" applyFill="1" applyBorder="1" applyAlignment="1">
      <alignment horizontal="left" vertical="center"/>
    </xf>
    <xf numFmtId="0" fontId="8" fillId="0" borderId="30" xfId="0" applyFont="1" applyFill="1" applyBorder="1" applyAlignment="1">
      <alignment horizontal="center" vertical="center"/>
    </xf>
    <xf numFmtId="0" fontId="8" fillId="0" borderId="31" xfId="0" applyFont="1" applyFill="1" applyBorder="1" applyAlignment="1">
      <alignment horizontal="center" vertical="center"/>
    </xf>
    <xf numFmtId="0" fontId="11" fillId="0" borderId="30" xfId="0" applyFont="1" applyFill="1" applyBorder="1" applyAlignment="1">
      <alignment horizontal="center" vertical="center"/>
    </xf>
    <xf numFmtId="0" fontId="11" fillId="0" borderId="12" xfId="0" applyFont="1" applyFill="1" applyBorder="1" applyAlignment="1">
      <alignment horizontal="center" vertical="center"/>
    </xf>
    <xf numFmtId="0" fontId="8" fillId="0" borderId="0" xfId="0" applyFont="1" applyAlignment="1">
      <alignment horizontal="center" vertical="center"/>
    </xf>
    <xf numFmtId="0" fontId="3" fillId="0" borderId="0" xfId="0" applyFont="1" applyAlignment="1">
      <alignment horizontal="left" vertical="center"/>
    </xf>
    <xf numFmtId="0" fontId="10" fillId="0" borderId="11" xfId="0" applyFont="1" applyFill="1" applyBorder="1" applyAlignment="1">
      <alignment horizontal="right" vertical="center"/>
    </xf>
    <xf numFmtId="0" fontId="10" fillId="0" borderId="32" xfId="0" applyFont="1" applyFill="1" applyBorder="1" applyAlignment="1">
      <alignment horizontal="right" vertical="center"/>
    </xf>
    <xf numFmtId="0" fontId="8" fillId="0" borderId="33" xfId="0" applyFont="1" applyFill="1" applyBorder="1" applyAlignment="1">
      <alignment horizontal="center" vertical="center"/>
    </xf>
    <xf numFmtId="0" fontId="12" fillId="0" borderId="34" xfId="0" applyFont="1" applyFill="1" applyBorder="1" applyAlignment="1">
      <alignment horizontal="right" vertical="center"/>
    </xf>
    <xf numFmtId="0" fontId="10" fillId="0" borderId="35" xfId="0" applyFont="1" applyFill="1" applyBorder="1" applyAlignment="1">
      <alignment horizontal="right" vertical="center"/>
    </xf>
    <xf numFmtId="0" fontId="8" fillId="0" borderId="36" xfId="0" applyFont="1" applyFill="1" applyBorder="1" applyAlignment="1">
      <alignment horizontal="center" vertical="center"/>
    </xf>
    <xf numFmtId="0" fontId="10" fillId="0" borderId="31" xfId="0" applyFont="1" applyFill="1" applyBorder="1" applyAlignment="1">
      <alignment horizontal="center" vertical="center"/>
    </xf>
    <xf numFmtId="0" fontId="13" fillId="0" borderId="37" xfId="0" applyFont="1" applyFill="1" applyBorder="1" applyAlignment="1">
      <alignment horizontal="left" vertical="center"/>
    </xf>
    <xf numFmtId="0" fontId="5" fillId="0" borderId="0" xfId="0" applyFont="1" applyAlignment="1">
      <alignment horizontal="left" vertical="center"/>
    </xf>
    <xf numFmtId="0" fontId="8" fillId="0" borderId="0" xfId="0" applyFont="1" applyAlignment="1">
      <alignment horizontal="left" vertical="center"/>
    </xf>
    <xf numFmtId="0" fontId="12" fillId="0" borderId="34" xfId="0" applyFont="1" applyFill="1" applyBorder="1" applyAlignment="1">
      <alignment horizontal="left" vertical="center"/>
    </xf>
    <xf numFmtId="0" fontId="10" fillId="0" borderId="31" xfId="0" applyFont="1" applyFill="1" applyBorder="1" applyAlignment="1">
      <alignment horizontal="right" vertical="center"/>
    </xf>
    <xf numFmtId="0" fontId="8" fillId="0" borderId="31" xfId="0" applyFont="1" applyFill="1" applyBorder="1" applyAlignment="1">
      <alignment horizontal="left" vertical="center"/>
    </xf>
    <xf numFmtId="0" fontId="11" fillId="0" borderId="31" xfId="0" applyFont="1" applyFill="1" applyBorder="1" applyAlignment="1">
      <alignment horizontal="center" vertical="center"/>
    </xf>
    <xf numFmtId="0" fontId="11" fillId="0" borderId="37" xfId="0" applyFont="1" applyFill="1" applyBorder="1" applyAlignment="1">
      <alignment horizontal="center" vertical="center"/>
    </xf>
    <xf numFmtId="0" fontId="12" fillId="0" borderId="38" xfId="0" applyFont="1" applyFill="1" applyBorder="1" applyAlignment="1">
      <alignment horizontal="left" vertical="center"/>
    </xf>
    <xf numFmtId="0" fontId="8" fillId="0" borderId="39"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40" xfId="0" applyFont="1" applyFill="1" applyBorder="1" applyAlignment="1">
      <alignment horizontal="left" vertical="center"/>
    </xf>
    <xf numFmtId="0" fontId="11" fillId="0" borderId="40" xfId="0" applyFont="1" applyFill="1" applyBorder="1" applyAlignment="1">
      <alignment horizontal="center" vertical="center"/>
    </xf>
    <xf numFmtId="0" fontId="11" fillId="0" borderId="41" xfId="0" applyFont="1" applyFill="1" applyBorder="1" applyAlignment="1">
      <alignment horizontal="center" vertical="center"/>
    </xf>
    <xf numFmtId="0" fontId="10" fillId="0" borderId="40" xfId="0" applyFont="1" applyFill="1" applyBorder="1" applyAlignment="1">
      <alignment horizontal="right" vertical="center"/>
    </xf>
    <xf numFmtId="0" fontId="10" fillId="3" borderId="42" xfId="0" applyFont="1" applyFill="1" applyBorder="1" applyAlignment="1">
      <alignment horizontal="right" vertical="center"/>
    </xf>
    <xf numFmtId="0" fontId="10" fillId="3" borderId="43" xfId="0" applyFont="1" applyFill="1" applyBorder="1" applyAlignment="1">
      <alignment horizontal="center" vertical="center"/>
    </xf>
    <xf numFmtId="0" fontId="8" fillId="3" borderId="33" xfId="0" applyFont="1" applyFill="1" applyBorder="1" applyAlignment="1">
      <alignment horizontal="center" vertical="center"/>
    </xf>
    <xf numFmtId="0" fontId="8" fillId="3" borderId="43" xfId="0" applyFont="1" applyFill="1" applyBorder="1" applyAlignment="1">
      <alignment horizontal="center" vertical="center"/>
    </xf>
    <xf numFmtId="0" fontId="8" fillId="4" borderId="43" xfId="0" applyFont="1" applyFill="1" applyBorder="1" applyAlignment="1">
      <alignment horizontal="center" vertical="center"/>
    </xf>
    <xf numFmtId="0" fontId="8" fillId="4" borderId="44" xfId="0" applyFont="1" applyFill="1" applyBorder="1" applyAlignment="1">
      <alignment horizontal="center" vertical="center"/>
    </xf>
    <xf numFmtId="0" fontId="12" fillId="3" borderId="34" xfId="0" applyFont="1" applyFill="1" applyBorder="1" applyAlignment="1">
      <alignment horizontal="left" vertical="center"/>
    </xf>
    <xf numFmtId="0" fontId="8" fillId="3" borderId="31" xfId="0" applyFont="1" applyFill="1" applyBorder="1" applyAlignment="1">
      <alignment horizontal="center" vertical="center"/>
    </xf>
    <xf numFmtId="0" fontId="8" fillId="3" borderId="36" xfId="0" applyFont="1" applyFill="1" applyBorder="1" applyAlignment="1">
      <alignment horizontal="center" vertical="center"/>
    </xf>
    <xf numFmtId="0" fontId="11" fillId="3" borderId="31" xfId="0" applyFont="1" applyFill="1" applyBorder="1" applyAlignment="1">
      <alignment horizontal="center" vertical="center"/>
    </xf>
    <xf numFmtId="0" fontId="11" fillId="3" borderId="37" xfId="0" applyFont="1" applyFill="1" applyBorder="1" applyAlignment="1">
      <alignment horizontal="center" vertical="center"/>
    </xf>
    <xf numFmtId="0" fontId="12" fillId="3" borderId="45" xfId="0" applyFont="1" applyFill="1" applyBorder="1" applyAlignment="1">
      <alignment horizontal="left" vertical="center"/>
    </xf>
    <xf numFmtId="0" fontId="8" fillId="3" borderId="46" xfId="0" applyFont="1" applyFill="1" applyBorder="1" applyAlignment="1">
      <alignment horizontal="center" vertical="center"/>
    </xf>
    <xf numFmtId="0" fontId="8" fillId="3" borderId="47" xfId="0" applyFont="1" applyFill="1" applyBorder="1" applyAlignment="1">
      <alignment horizontal="center" vertical="center"/>
    </xf>
    <xf numFmtId="0" fontId="11" fillId="3" borderId="46" xfId="0" applyFont="1" applyFill="1" applyBorder="1" applyAlignment="1">
      <alignment horizontal="center" vertical="center"/>
    </xf>
    <xf numFmtId="0" fontId="11" fillId="3" borderId="48" xfId="0" applyFont="1" applyFill="1" applyBorder="1" applyAlignment="1">
      <alignment horizontal="center" vertical="center"/>
    </xf>
    <xf numFmtId="0" fontId="4" fillId="0" borderId="49" xfId="0" applyFont="1" applyFill="1" applyBorder="1">
      <alignment vertical="center"/>
    </xf>
    <xf numFmtId="0" fontId="3" fillId="0" borderId="51" xfId="0" applyFont="1" applyFill="1" applyBorder="1">
      <alignment vertical="center"/>
    </xf>
    <xf numFmtId="0" fontId="15" fillId="0" borderId="52" xfId="0" applyFont="1" applyFill="1" applyBorder="1">
      <alignment vertical="center"/>
    </xf>
    <xf numFmtId="176" fontId="3" fillId="0" borderId="52" xfId="0" applyNumberFormat="1" applyFont="1" applyFill="1" applyBorder="1" applyAlignment="1">
      <alignment horizontal="center" vertical="center"/>
    </xf>
    <xf numFmtId="176" fontId="3" fillId="0" borderId="53" xfId="0" applyNumberFormat="1" applyFont="1" applyFill="1" applyBorder="1" applyAlignment="1">
      <alignment horizontal="center" vertical="center"/>
    </xf>
    <xf numFmtId="0" fontId="3" fillId="0" borderId="0" xfId="0" applyFont="1" applyAlignment="1">
      <alignment horizontal="center" vertical="center"/>
    </xf>
    <xf numFmtId="0" fontId="3" fillId="0" borderId="54" xfId="0" applyFont="1" applyFill="1" applyBorder="1">
      <alignment vertical="center"/>
    </xf>
    <xf numFmtId="0" fontId="3" fillId="0" borderId="55" xfId="0" applyFont="1" applyFill="1" applyBorder="1" applyAlignment="1">
      <alignment horizontal="left" vertical="center"/>
    </xf>
    <xf numFmtId="0" fontId="15" fillId="0" borderId="55" xfId="0" applyFont="1" applyFill="1" applyBorder="1" applyAlignment="1">
      <alignment horizontal="left" vertical="center"/>
    </xf>
    <xf numFmtId="176" fontId="3" fillId="0" borderId="55" xfId="0" applyNumberFormat="1" applyFont="1" applyFill="1" applyBorder="1" applyAlignment="1">
      <alignment horizontal="left" vertical="center"/>
    </xf>
    <xf numFmtId="176" fontId="3" fillId="0" borderId="56" xfId="0" applyNumberFormat="1" applyFont="1" applyFill="1" applyBorder="1" applyAlignment="1">
      <alignment horizontal="left" vertical="center"/>
    </xf>
    <xf numFmtId="0" fontId="8" fillId="0" borderId="11" xfId="0" applyFont="1" applyFill="1" applyBorder="1" applyAlignment="1">
      <alignment vertical="top"/>
    </xf>
    <xf numFmtId="0" fontId="8" fillId="0" borderId="30" xfId="0" applyFont="1" applyFill="1" applyBorder="1" applyAlignment="1">
      <alignment vertical="top"/>
    </xf>
    <xf numFmtId="0" fontId="8" fillId="0" borderId="12" xfId="0" applyFont="1" applyFill="1" applyBorder="1" applyAlignment="1">
      <alignment vertical="top"/>
    </xf>
    <xf numFmtId="0" fontId="3" fillId="0" borderId="34" xfId="0" applyFont="1" applyFill="1" applyBorder="1" applyAlignment="1">
      <alignment vertical="center"/>
    </xf>
    <xf numFmtId="0" fontId="5" fillId="0" borderId="0" xfId="0" applyFont="1">
      <alignment vertical="center"/>
    </xf>
    <xf numFmtId="0" fontId="3" fillId="0" borderId="57" xfId="0" applyFont="1" applyFill="1" applyBorder="1" applyAlignment="1">
      <alignment vertical="center"/>
    </xf>
    <xf numFmtId="0" fontId="12" fillId="0" borderId="66" xfId="0" applyFont="1" applyFill="1" applyBorder="1" applyAlignment="1">
      <alignment horizontal="left" vertical="center"/>
    </xf>
    <xf numFmtId="0" fontId="8" fillId="0" borderId="67" xfId="0" applyFont="1" applyFill="1" applyBorder="1" applyAlignment="1">
      <alignment horizontal="center" vertical="center"/>
    </xf>
    <xf numFmtId="0" fontId="16" fillId="0" borderId="0" xfId="0" applyFont="1" applyAlignment="1">
      <alignment horizontal="center" vertical="center"/>
    </xf>
    <xf numFmtId="0" fontId="8" fillId="0" borderId="0" xfId="0" applyFont="1" applyFill="1" applyBorder="1" applyAlignment="1">
      <alignment horizontal="center" vertical="center"/>
    </xf>
    <xf numFmtId="0" fontId="8" fillId="0" borderId="70" xfId="0" applyFont="1" applyFill="1" applyBorder="1" applyAlignment="1">
      <alignment horizontal="center" vertical="center"/>
    </xf>
    <xf numFmtId="0" fontId="8" fillId="0" borderId="44" xfId="0" applyFont="1" applyFill="1" applyBorder="1" applyAlignment="1">
      <alignment horizontal="center" vertical="center"/>
    </xf>
    <xf numFmtId="0" fontId="8" fillId="0" borderId="68" xfId="0" applyFont="1" applyFill="1" applyBorder="1" applyAlignment="1">
      <alignment horizontal="left" vertical="center"/>
    </xf>
    <xf numFmtId="0" fontId="8" fillId="0" borderId="67" xfId="0" applyFont="1" applyFill="1" applyBorder="1" applyAlignment="1">
      <alignment horizontal="left" vertical="center"/>
    </xf>
    <xf numFmtId="0" fontId="8" fillId="0" borderId="69" xfId="0" applyFont="1" applyFill="1" applyBorder="1" applyAlignment="1">
      <alignment horizontal="left" vertical="center"/>
    </xf>
    <xf numFmtId="0" fontId="17" fillId="2" borderId="2" xfId="0" applyNumberFormat="1" applyFont="1" applyFill="1" applyBorder="1" applyAlignment="1">
      <alignment horizontal="center" vertical="center"/>
    </xf>
    <xf numFmtId="0" fontId="17" fillId="2" borderId="1" xfId="0" applyNumberFormat="1" applyFont="1" applyFill="1" applyBorder="1" applyAlignment="1">
      <alignment horizontal="center" vertical="center"/>
    </xf>
    <xf numFmtId="0" fontId="17" fillId="2" borderId="71" xfId="0" applyNumberFormat="1" applyFont="1" applyFill="1" applyBorder="1" applyAlignment="1">
      <alignment horizontal="center" vertical="center"/>
    </xf>
    <xf numFmtId="0" fontId="14" fillId="2" borderId="50" xfId="0" applyFont="1" applyFill="1" applyBorder="1" applyAlignment="1">
      <alignment horizontal="center" vertical="center"/>
    </xf>
    <xf numFmtId="0" fontId="3" fillId="0" borderId="36" xfId="0" applyFont="1" applyFill="1" applyBorder="1" applyAlignment="1">
      <alignment horizontal="left" vertical="center" wrapText="1" shrinkToFit="1"/>
    </xf>
    <xf numFmtId="0" fontId="3" fillId="0" borderId="31" xfId="0" applyFont="1" applyFill="1" applyBorder="1" applyAlignment="1">
      <alignment horizontal="left" vertical="center" wrapText="1" shrinkToFit="1"/>
    </xf>
    <xf numFmtId="0" fontId="3" fillId="0" borderId="37" xfId="0" applyFont="1" applyFill="1" applyBorder="1" applyAlignment="1">
      <alignment horizontal="left" vertical="center" wrapText="1" shrinkToFit="1"/>
    </xf>
    <xf numFmtId="0" fontId="3" fillId="0" borderId="72" xfId="0" applyFont="1" applyFill="1" applyBorder="1" applyAlignment="1">
      <alignment horizontal="left" vertical="center" wrapText="1" shrinkToFit="1"/>
    </xf>
    <xf numFmtId="0" fontId="3" fillId="0" borderId="58" xfId="0" applyFont="1" applyFill="1" applyBorder="1" applyAlignment="1">
      <alignment horizontal="left" vertical="center" wrapText="1" shrinkToFit="1"/>
    </xf>
    <xf numFmtId="0" fontId="3" fillId="0" borderId="59" xfId="0" applyFont="1" applyFill="1" applyBorder="1" applyAlignment="1">
      <alignment horizontal="left" vertical="center" wrapText="1" shrinkToFit="1"/>
    </xf>
    <xf numFmtId="0" fontId="5" fillId="0" borderId="60"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3" fillId="0" borderId="61" xfId="0" applyFont="1" applyFill="1" applyBorder="1" applyAlignment="1">
      <alignment horizontal="left" vertical="center" wrapText="1"/>
    </xf>
    <xf numFmtId="0" fontId="3" fillId="0" borderId="26" xfId="0" applyFont="1" applyFill="1" applyBorder="1" applyAlignment="1">
      <alignment horizontal="left" vertical="center" wrapText="1"/>
    </xf>
    <xf numFmtId="0" fontId="3" fillId="0" borderId="62" xfId="0" applyFont="1" applyFill="1" applyBorder="1" applyAlignment="1">
      <alignment horizontal="left" vertical="center" wrapText="1"/>
    </xf>
    <xf numFmtId="0" fontId="3" fillId="0" borderId="64" xfId="0" applyFont="1" applyFill="1" applyBorder="1" applyAlignment="1">
      <alignment horizontal="left" vertical="center" wrapText="1"/>
    </xf>
    <xf numFmtId="0" fontId="3" fillId="0" borderId="65" xfId="0" applyFont="1" applyFill="1" applyBorder="1" applyAlignment="1">
      <alignment horizontal="left" vertical="center" wrapText="1"/>
    </xf>
    <xf numFmtId="0" fontId="3" fillId="0" borderId="23" xfId="0" applyFont="1" applyFill="1" applyBorder="1" applyAlignment="1">
      <alignment horizontal="left" vertical="center" wrapText="1"/>
    </xf>
    <xf numFmtId="0" fontId="2" fillId="0" borderId="0" xfId="0" applyFont="1" applyAlignment="1">
      <alignment horizontal="center" vertical="center"/>
    </xf>
    <xf numFmtId="0" fontId="2" fillId="0" borderId="5" xfId="0" applyFont="1" applyBorder="1" applyAlignment="1">
      <alignment horizontal="center" vertical="center"/>
    </xf>
    <xf numFmtId="176" fontId="3" fillId="0" borderId="7" xfId="0" applyNumberFormat="1" applyFont="1" applyBorder="1" applyAlignment="1">
      <alignment horizontal="center" vertical="center"/>
    </xf>
    <xf numFmtId="176" fontId="3" fillId="0" borderId="8" xfId="0" applyNumberFormat="1"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22" xfId="0" applyFont="1" applyFill="1" applyBorder="1" applyAlignment="1">
      <alignment horizontal="center" vertical="center"/>
    </xf>
    <xf numFmtId="0" fontId="8" fillId="0" borderId="23" xfId="0" applyFont="1" applyFill="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4" xfId="0" applyNumberFormat="1" applyFont="1" applyBorder="1" applyAlignment="1">
      <alignment horizontal="center" vertical="center"/>
    </xf>
    <xf numFmtId="0" fontId="3" fillId="0" borderId="8" xfId="0" applyNumberFormat="1" applyFont="1" applyBorder="1" applyAlignment="1">
      <alignment horizontal="center" vertical="center"/>
    </xf>
    <xf numFmtId="49" fontId="3" fillId="0" borderId="19" xfId="0" applyNumberFormat="1" applyFont="1" applyBorder="1" applyAlignment="1">
      <alignment horizontal="center" vertical="center"/>
    </xf>
    <xf numFmtId="0" fontId="3" fillId="0" borderId="20" xfId="0" applyFont="1" applyBorder="1" applyAlignment="1">
      <alignment horizontal="center" vertical="center"/>
    </xf>
    <xf numFmtId="0" fontId="3" fillId="0" borderId="10" xfId="0" applyFont="1" applyBorder="1" applyAlignment="1">
      <alignment horizontal="center" vertical="center"/>
    </xf>
    <xf numFmtId="0" fontId="3" fillId="0" borderId="19" xfId="0" applyFont="1" applyBorder="1" applyAlignment="1">
      <alignment horizontal="center" vertical="center"/>
    </xf>
    <xf numFmtId="177" fontId="3" fillId="0" borderId="19" xfId="0" applyNumberFormat="1" applyFont="1" applyBorder="1" applyAlignment="1">
      <alignment horizontal="center" vertical="center"/>
    </xf>
    <xf numFmtId="177" fontId="3" fillId="0" borderId="20" xfId="0" applyNumberFormat="1" applyFont="1" applyBorder="1" applyAlignment="1">
      <alignment horizontal="center" vertical="center"/>
    </xf>
    <xf numFmtId="177" fontId="3" fillId="0" borderId="10" xfId="0" applyNumberFormat="1" applyFont="1" applyBorder="1" applyAlignment="1">
      <alignment horizontal="center" vertical="center"/>
    </xf>
    <xf numFmtId="176" fontId="3" fillId="0" borderId="25" xfId="0" applyNumberFormat="1" applyFont="1" applyBorder="1" applyAlignment="1">
      <alignment horizontal="center" vertical="center"/>
    </xf>
    <xf numFmtId="176" fontId="3" fillId="0" borderId="26" xfId="0" applyNumberFormat="1" applyFont="1" applyBorder="1" applyAlignment="1">
      <alignment horizontal="center" vertical="center"/>
    </xf>
    <xf numFmtId="176" fontId="3" fillId="0" borderId="27" xfId="0" applyNumberFormat="1" applyFont="1" applyBorder="1" applyAlignment="1">
      <alignment horizontal="center" vertical="center"/>
    </xf>
    <xf numFmtId="176" fontId="3" fillId="0" borderId="28" xfId="0" applyNumberFormat="1"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K$21" lockText="1"/>
</file>

<file path=xl/ctrlProps/ctrlProp10.xml><?xml version="1.0" encoding="utf-8"?>
<formControlPr xmlns="http://schemas.microsoft.com/office/spreadsheetml/2009/9/main" objectType="CheckBox" fmlaLink="$J$15" lockText="1"/>
</file>

<file path=xl/ctrlProps/ctrlProp11.xml><?xml version="1.0" encoding="utf-8"?>
<formControlPr xmlns="http://schemas.microsoft.com/office/spreadsheetml/2009/9/main" objectType="CheckBox" fmlaLink="$J$13" lockText="1"/>
</file>

<file path=xl/ctrlProps/ctrlProp12.xml><?xml version="1.0" encoding="utf-8"?>
<formControlPr xmlns="http://schemas.microsoft.com/office/spreadsheetml/2009/9/main" objectType="CheckBox" fmlaLink="$J$10" lockText="1"/>
</file>

<file path=xl/ctrlProps/ctrlProp13.xml><?xml version="1.0" encoding="utf-8"?>
<formControlPr xmlns="http://schemas.microsoft.com/office/spreadsheetml/2009/9/main" objectType="CheckBox" fmlaLink="$K$10" lockText="1"/>
</file>

<file path=xl/ctrlProps/ctrlProp14.xml><?xml version="1.0" encoding="utf-8"?>
<formControlPr xmlns="http://schemas.microsoft.com/office/spreadsheetml/2009/9/main" objectType="CheckBox" fmlaLink="$J$16" lockText="1"/>
</file>

<file path=xl/ctrlProps/ctrlProp15.xml><?xml version="1.0" encoding="utf-8"?>
<formControlPr xmlns="http://schemas.microsoft.com/office/spreadsheetml/2009/9/main" objectType="CheckBox" fmlaLink="$K$13" lockText="1"/>
</file>

<file path=xl/ctrlProps/ctrlProp16.xml><?xml version="1.0" encoding="utf-8"?>
<formControlPr xmlns="http://schemas.microsoft.com/office/spreadsheetml/2009/9/main" objectType="CheckBox" fmlaLink="$L$10" lockText="1"/>
</file>

<file path=xl/ctrlProps/ctrlProp17.xml><?xml version="1.0" encoding="utf-8"?>
<formControlPr xmlns="http://schemas.microsoft.com/office/spreadsheetml/2009/9/main" objectType="CheckBox" fmlaLink="$L$13" lockText="1"/>
</file>

<file path=xl/ctrlProps/ctrlProp2.xml><?xml version="1.0" encoding="utf-8"?>
<formControlPr xmlns="http://schemas.microsoft.com/office/spreadsheetml/2009/9/main" objectType="CheckBox" fmlaLink="$J$11" lockText="1"/>
</file>

<file path=xl/ctrlProps/ctrlProp3.xml><?xml version="1.0" encoding="utf-8"?>
<formControlPr xmlns="http://schemas.microsoft.com/office/spreadsheetml/2009/9/main" objectType="CheckBox" fmlaLink="$K$8" lockText="1"/>
</file>

<file path=xl/ctrlProps/ctrlProp4.xml><?xml version="1.0" encoding="utf-8"?>
<formControlPr xmlns="http://schemas.microsoft.com/office/spreadsheetml/2009/9/main" objectType="CheckBox" fmlaLink="$J$8" lockText="1"/>
</file>

<file path=xl/ctrlProps/ctrlProp5.xml><?xml version="1.0" encoding="utf-8"?>
<formControlPr xmlns="http://schemas.microsoft.com/office/spreadsheetml/2009/9/main" objectType="CheckBox" fmlaLink="$L$8" lockText="1"/>
</file>

<file path=xl/ctrlProps/ctrlProp6.xml><?xml version="1.0" encoding="utf-8"?>
<formControlPr xmlns="http://schemas.microsoft.com/office/spreadsheetml/2009/9/main" objectType="CheckBox" fmlaLink="$K$21" lockText="1"/>
</file>

<file path=xl/ctrlProps/ctrlProp7.xml><?xml version="1.0" encoding="utf-8"?>
<formControlPr xmlns="http://schemas.microsoft.com/office/spreadsheetml/2009/9/main" objectType="CheckBox" fmlaLink="$J$12" lockText="1"/>
</file>

<file path=xl/ctrlProps/ctrlProp8.xml><?xml version="1.0" encoding="utf-8"?>
<formControlPr xmlns="http://schemas.microsoft.com/office/spreadsheetml/2009/9/main" objectType="CheckBox" fmlaLink="$K$11" lockText="1"/>
</file>

<file path=xl/ctrlProps/ctrlProp9.xml><?xml version="1.0" encoding="utf-8"?>
<formControlPr xmlns="http://schemas.microsoft.com/office/spreadsheetml/2009/9/main" objectType="CheckBox" fmlaLink="$J$14" lockText="1"/>
</file>

<file path=xl/drawings/drawing1.xml><?xml version="1.0" encoding="utf-8"?>
<xdr:wsDr xmlns:xdr="http://schemas.openxmlformats.org/drawingml/2006/spreadsheetDrawing" xmlns:a="http://schemas.openxmlformats.org/drawingml/2006/main">
  <xdr:twoCellAnchor>
    <xdr:from>
      <xdr:col>16</xdr:col>
      <xdr:colOff>13606</xdr:colOff>
      <xdr:row>2</xdr:row>
      <xdr:rowOff>208190</xdr:rowOff>
    </xdr:from>
    <xdr:to>
      <xdr:col>18</xdr:col>
      <xdr:colOff>557892</xdr:colOff>
      <xdr:row>6</xdr:row>
      <xdr:rowOff>74842</xdr:rowOff>
    </xdr:to>
    <xdr:grpSp>
      <xdr:nvGrpSpPr>
        <xdr:cNvPr id="2" name="グループ化 1"/>
        <xdr:cNvGrpSpPr/>
      </xdr:nvGrpSpPr>
      <xdr:grpSpPr>
        <a:xfrm>
          <a:off x="14558841" y="701249"/>
          <a:ext cx="2157933" cy="852769"/>
          <a:chOff x="6543673" y="5438772"/>
          <a:chExt cx="1666876" cy="609602"/>
        </a:xfrm>
      </xdr:grpSpPr>
      <xdr:sp macro="" textlink="">
        <xdr:nvSpPr>
          <xdr:cNvPr id="3" name="ホームベース 2"/>
          <xdr:cNvSpPr/>
        </xdr:nvSpPr>
        <xdr:spPr>
          <a:xfrm rot="10800000">
            <a:off x="6543673" y="5438772"/>
            <a:ext cx="1666876" cy="609602"/>
          </a:xfrm>
          <a:prstGeom prst="homePlate">
            <a:avLst/>
          </a:prstGeom>
          <a:solidFill>
            <a:schemeClr val="accent4">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6877050" y="5476875"/>
            <a:ext cx="1228725"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itchFamily="50" charset="-128"/>
                <a:ea typeface="Meiryo UI" pitchFamily="50" charset="-128"/>
                <a:cs typeface="Meiryo UI" pitchFamily="50" charset="-128"/>
              </a:rPr>
              <a:t>おくやみコーナーの</a:t>
            </a:r>
            <a:endParaRPr kumimoji="1" lang="en-US" altLang="ja-JP" sz="1050">
              <a:latin typeface="Meiryo UI" pitchFamily="50" charset="-128"/>
              <a:ea typeface="Meiryo UI" pitchFamily="50" charset="-128"/>
              <a:cs typeface="Meiryo UI" pitchFamily="50" charset="-128"/>
            </a:endParaRPr>
          </a:p>
          <a:p>
            <a:r>
              <a:rPr kumimoji="1" lang="ja-JP" altLang="en-US" sz="1050">
                <a:latin typeface="Meiryo UI" pitchFamily="50" charset="-128"/>
                <a:ea typeface="Meiryo UI" pitchFamily="50" charset="-128"/>
                <a:cs typeface="Meiryo UI" pitchFamily="50" charset="-128"/>
              </a:rPr>
              <a:t>データより</a:t>
            </a:r>
          </a:p>
        </xdr:txBody>
      </xdr:sp>
    </xdr:grpSp>
    <xdr:clientData/>
  </xdr:twoCellAnchor>
  <xdr:twoCellAnchor>
    <xdr:from>
      <xdr:col>8</xdr:col>
      <xdr:colOff>1510392</xdr:colOff>
      <xdr:row>0</xdr:row>
      <xdr:rowOff>114300</xdr:rowOff>
    </xdr:from>
    <xdr:to>
      <xdr:col>15</xdr:col>
      <xdr:colOff>770165</xdr:colOff>
      <xdr:row>2</xdr:row>
      <xdr:rowOff>0</xdr:rowOff>
    </xdr:to>
    <xdr:grpSp>
      <xdr:nvGrpSpPr>
        <xdr:cNvPr id="5" name="グループ化 4"/>
        <xdr:cNvGrpSpPr/>
      </xdr:nvGrpSpPr>
      <xdr:grpSpPr>
        <a:xfrm>
          <a:off x="7964980" y="114300"/>
          <a:ext cx="6543597" cy="378759"/>
          <a:chOff x="6543673" y="5438772"/>
          <a:chExt cx="1666876" cy="609602"/>
        </a:xfrm>
      </xdr:grpSpPr>
      <xdr:sp macro="" textlink="">
        <xdr:nvSpPr>
          <xdr:cNvPr id="6" name="ホームベース 5"/>
          <xdr:cNvSpPr/>
        </xdr:nvSpPr>
        <xdr:spPr>
          <a:xfrm rot="10800000">
            <a:off x="6543673" y="5438772"/>
            <a:ext cx="1666876" cy="609602"/>
          </a:xfrm>
          <a:prstGeom prst="homePlate">
            <a:avLst/>
          </a:prstGeom>
          <a:solidFill>
            <a:schemeClr val="accent4">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6877050" y="5476875"/>
            <a:ext cx="1228725"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itchFamily="50" charset="-128"/>
                <a:ea typeface="Meiryo UI" pitchFamily="50" charset="-128"/>
                <a:cs typeface="Meiryo UI" pitchFamily="50" charset="-128"/>
              </a:rPr>
              <a:t>おくやみコーナーの</a:t>
            </a:r>
            <a:endParaRPr kumimoji="1" lang="en-US" altLang="ja-JP" sz="1050">
              <a:latin typeface="Meiryo UI" pitchFamily="50" charset="-128"/>
              <a:ea typeface="Meiryo UI" pitchFamily="50" charset="-128"/>
              <a:cs typeface="Meiryo UI" pitchFamily="50" charset="-128"/>
            </a:endParaRPr>
          </a:p>
          <a:p>
            <a:r>
              <a:rPr kumimoji="1" lang="ja-JP" altLang="en-US" sz="1050">
                <a:latin typeface="Meiryo UI" pitchFamily="50" charset="-128"/>
                <a:ea typeface="Meiryo UI" pitchFamily="50" charset="-128"/>
                <a:cs typeface="Meiryo UI" pitchFamily="50" charset="-128"/>
              </a:rPr>
              <a:t>データより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571500</xdr:colOff>
          <xdr:row>20</xdr:row>
          <xdr:rowOff>66675</xdr:rowOff>
        </xdr:from>
        <xdr:to>
          <xdr:col>6</xdr:col>
          <xdr:colOff>723900</xdr:colOff>
          <xdr:row>20</xdr:row>
          <xdr:rowOff>323850</xdr:rowOff>
        </xdr:to>
        <xdr:sp macro="" textlink="">
          <xdr:nvSpPr>
            <xdr:cNvPr id="2049" name="Check Box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←窓口判定を強制変更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409575</xdr:colOff>
          <xdr:row>10</xdr:row>
          <xdr:rowOff>9525</xdr:rowOff>
        </xdr:from>
        <xdr:to>
          <xdr:col>4</xdr:col>
          <xdr:colOff>581025</xdr:colOff>
          <xdr:row>10</xdr:row>
          <xdr:rowOff>228600</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共済組合で手続き必要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8</xdr:row>
          <xdr:rowOff>66675</xdr:rowOff>
        </xdr:from>
        <xdr:to>
          <xdr:col>5</xdr:col>
          <xdr:colOff>771525</xdr:colOff>
          <xdr:row>8</xdr:row>
          <xdr:rowOff>295275</xdr:rowOff>
        </xdr:to>
        <xdr:sp macro="" textlink="">
          <xdr:nvSpPr>
            <xdr:cNvPr id="2051" name="Check Box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該当手続きなし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8</xdr:row>
          <xdr:rowOff>47625</xdr:rowOff>
        </xdr:from>
        <xdr:to>
          <xdr:col>4</xdr:col>
          <xdr:colOff>0</xdr:colOff>
          <xdr:row>8</xdr:row>
          <xdr:rowOff>295275</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資格あり・手続きあり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276225</xdr:colOff>
          <xdr:row>8</xdr:row>
          <xdr:rowOff>57150</xdr:rowOff>
        </xdr:from>
        <xdr:to>
          <xdr:col>7</xdr:col>
          <xdr:colOff>381000</xdr:colOff>
          <xdr:row>8</xdr:row>
          <xdr:rowOff>295275</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571500</xdr:colOff>
          <xdr:row>20</xdr:row>
          <xdr:rowOff>66675</xdr:rowOff>
        </xdr:from>
        <xdr:to>
          <xdr:col>6</xdr:col>
          <xdr:colOff>723900</xdr:colOff>
          <xdr:row>20</xdr:row>
          <xdr:rowOff>323850</xdr:rowOff>
        </xdr:to>
        <xdr:sp macro="" textlink="">
          <xdr:nvSpPr>
            <xdr:cNvPr id="2054" name="Check Box 6" hidden="1">
              <a:extLst>
                <a:ext uri="{63B3BB69-23CF-44E3-9099-C40C66FF867C}">
                  <a14:compatExt spid="_x0000_s20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←窓口判定を強制変更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409575</xdr:colOff>
          <xdr:row>11</xdr:row>
          <xdr:rowOff>0</xdr:rowOff>
        </xdr:from>
        <xdr:to>
          <xdr:col>3</xdr:col>
          <xdr:colOff>276225</xdr:colOff>
          <xdr:row>11</xdr:row>
          <xdr:rowOff>238125</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238125</xdr:rowOff>
        </xdr:from>
        <xdr:to>
          <xdr:col>7</xdr:col>
          <xdr:colOff>628650</xdr:colOff>
          <xdr:row>11</xdr:row>
          <xdr:rowOff>9525</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年金事務所で共済分も一括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13</xdr:row>
          <xdr:rowOff>9525</xdr:rowOff>
        </xdr:from>
        <xdr:to>
          <xdr:col>3</xdr:col>
          <xdr:colOff>257175</xdr:colOff>
          <xdr:row>14</xdr:row>
          <xdr:rowOff>0</xdr:rowOff>
        </xdr:to>
        <xdr:sp macro="" textlink="">
          <xdr:nvSpPr>
            <xdr:cNvPr id="2057" name="Check Box 9" hidden="1">
              <a:extLst>
                <a:ext uri="{63B3BB69-23CF-44E3-9099-C40C66FF867C}">
                  <a14:compatExt spid="_x0000_s20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14</xdr:row>
          <xdr:rowOff>9525</xdr:rowOff>
        </xdr:from>
        <xdr:to>
          <xdr:col>3</xdr:col>
          <xdr:colOff>257175</xdr:colOff>
          <xdr:row>15</xdr:row>
          <xdr:rowOff>0</xdr:rowOff>
        </xdr:to>
        <xdr:sp macro="" textlink="">
          <xdr:nvSpPr>
            <xdr:cNvPr id="2058" name="Check Box 10" hidden="1">
              <a:extLst>
                <a:ext uri="{63B3BB69-23CF-44E3-9099-C40C66FF867C}">
                  <a14:compatExt spid="_x0000_s20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12</xdr:row>
          <xdr:rowOff>9525</xdr:rowOff>
        </xdr:from>
        <xdr:to>
          <xdr:col>3</xdr:col>
          <xdr:colOff>257175</xdr:colOff>
          <xdr:row>13</xdr:row>
          <xdr:rowOff>0</xdr:rowOff>
        </xdr:to>
        <xdr:sp macro="" textlink="">
          <xdr:nvSpPr>
            <xdr:cNvPr id="2059" name="Check Box 11" hidden="1">
              <a:extLst>
                <a:ext uri="{63B3BB69-23CF-44E3-9099-C40C66FF867C}">
                  <a14:compatExt spid="_x0000_s20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638175</xdr:colOff>
          <xdr:row>9</xdr:row>
          <xdr:rowOff>9525</xdr:rowOff>
        </xdr:from>
        <xdr:to>
          <xdr:col>4</xdr:col>
          <xdr:colOff>523875</xdr:colOff>
          <xdr:row>9</xdr:row>
          <xdr:rowOff>228600</xdr:rowOff>
        </xdr:to>
        <xdr:sp macro="" textlink="">
          <xdr:nvSpPr>
            <xdr:cNvPr id="2060" name="Check Box 12" hidden="1">
              <a:extLst>
                <a:ext uri="{63B3BB69-23CF-44E3-9099-C40C66FF867C}">
                  <a14:compatExt spid="_x0000_s20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厚年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428625</xdr:colOff>
          <xdr:row>9</xdr:row>
          <xdr:rowOff>19050</xdr:rowOff>
        </xdr:from>
        <xdr:to>
          <xdr:col>3</xdr:col>
          <xdr:colOff>381000</xdr:colOff>
          <xdr:row>9</xdr:row>
          <xdr:rowOff>238125</xdr:rowOff>
        </xdr:to>
        <xdr:sp macro="" textlink="">
          <xdr:nvSpPr>
            <xdr:cNvPr id="2061" name="Check Box 13" hidden="1">
              <a:extLst>
                <a:ext uri="{63B3BB69-23CF-44E3-9099-C40C66FF867C}">
                  <a14:compatExt spid="_x0000_s20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国年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14</xdr:row>
          <xdr:rowOff>238125</xdr:rowOff>
        </xdr:from>
        <xdr:to>
          <xdr:col>3</xdr:col>
          <xdr:colOff>247650</xdr:colOff>
          <xdr:row>15</xdr:row>
          <xdr:rowOff>228600</xdr:rowOff>
        </xdr:to>
        <xdr:sp macro="" textlink="">
          <xdr:nvSpPr>
            <xdr:cNvPr id="2062" name="Check Box 14" hidden="1">
              <a:extLst>
                <a:ext uri="{63B3BB69-23CF-44E3-9099-C40C66FF867C}">
                  <a14:compatExt spid="_x0000_s20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12</xdr:row>
          <xdr:rowOff>0</xdr:rowOff>
        </xdr:from>
        <xdr:to>
          <xdr:col>5</xdr:col>
          <xdr:colOff>476250</xdr:colOff>
          <xdr:row>13</xdr:row>
          <xdr:rowOff>9525</xdr:rowOff>
        </xdr:to>
        <xdr:sp macro="" textlink="">
          <xdr:nvSpPr>
            <xdr:cNvPr id="2063" name="Check Box 15" hidden="1">
              <a:extLst>
                <a:ext uri="{63B3BB69-23CF-44E3-9099-C40C66FF867C}">
                  <a14:compatExt spid="_x0000_s20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配の受給額によってあり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9525</xdr:rowOff>
        </xdr:from>
        <xdr:to>
          <xdr:col>5</xdr:col>
          <xdr:colOff>676275</xdr:colOff>
          <xdr:row>9</xdr:row>
          <xdr:rowOff>238125</xdr:rowOff>
        </xdr:to>
        <xdr:sp macro="" textlink="">
          <xdr:nvSpPr>
            <xdr:cNvPr id="2064" name="Check Box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共済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561975</xdr:colOff>
          <xdr:row>12</xdr:row>
          <xdr:rowOff>0</xdr:rowOff>
        </xdr:from>
        <xdr:to>
          <xdr:col>7</xdr:col>
          <xdr:colOff>666750</xdr:colOff>
          <xdr:row>13</xdr:row>
          <xdr:rowOff>9525</xdr:rowOff>
        </xdr:to>
        <xdr:sp macro="" textlink="">
          <xdr:nvSpPr>
            <xdr:cNvPr id="2066" name="Check Box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子・親などの確認必要</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06\005&#31119;&#31049;&#20445;&#20581;&#37096;\005&#20445;&#20581;&#21307;&#30274;&#35506;\02&#21307;&#30274;&#21161;&#25104;&#20418;\&#21476;&#26412;\&#36996;&#20184;&#38306;&#20418;\&#36996;&#20184;H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304;&#26494;&#38442;&#12305;&#20837;&#21147;&#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DB1"/>
      <sheetName val="DB2"/>
      <sheetName val="WK1"/>
      <sheetName val="JYOKEN"/>
      <sheetName val="経伺簿"/>
      <sheetName val="通知"/>
      <sheetName val="未済"/>
      <sheetName val="口座"/>
      <sheetName val="相続２"/>
      <sheetName val="支払"/>
      <sheetName val="充当"/>
      <sheetName val="願死亡届"/>
      <sheetName val="相続"/>
    </sheetNames>
    <sheetDataSet>
      <sheetData sheetId="0">
        <row r="53">
          <cell r="E53">
            <v>1</v>
          </cell>
          <cell r="F53" t="str">
            <v>特徴  1期</v>
          </cell>
        </row>
        <row r="54">
          <cell r="E54">
            <v>2</v>
          </cell>
          <cell r="F54" t="str">
            <v>特徴  2期</v>
          </cell>
        </row>
        <row r="55">
          <cell r="E55">
            <v>3</v>
          </cell>
          <cell r="F55" t="str">
            <v>特徴  3期</v>
          </cell>
        </row>
        <row r="56">
          <cell r="E56">
            <v>4</v>
          </cell>
          <cell r="F56" t="str">
            <v>特徴  4期</v>
          </cell>
        </row>
        <row r="57">
          <cell r="E57">
            <v>5</v>
          </cell>
          <cell r="F57" t="str">
            <v>特徴  5期</v>
          </cell>
        </row>
        <row r="58">
          <cell r="E58">
            <v>6</v>
          </cell>
          <cell r="F58" t="str">
            <v>特徴  6期</v>
          </cell>
        </row>
        <row r="59">
          <cell r="E59">
            <v>7</v>
          </cell>
          <cell r="F59" t="str">
            <v>ERROR</v>
          </cell>
        </row>
        <row r="60">
          <cell r="E60">
            <v>11</v>
          </cell>
          <cell r="F60" t="str">
            <v>普徴  1期</v>
          </cell>
        </row>
        <row r="61">
          <cell r="E61">
            <v>12</v>
          </cell>
          <cell r="F61" t="str">
            <v>普徴  2期</v>
          </cell>
        </row>
        <row r="62">
          <cell r="E62">
            <v>13</v>
          </cell>
          <cell r="F62" t="str">
            <v>普徴  3期</v>
          </cell>
        </row>
        <row r="63">
          <cell r="E63">
            <v>14</v>
          </cell>
          <cell r="F63" t="str">
            <v>普徴  4期</v>
          </cell>
        </row>
        <row r="64">
          <cell r="E64">
            <v>15</v>
          </cell>
          <cell r="F64" t="str">
            <v>普徴  5期</v>
          </cell>
        </row>
        <row r="65">
          <cell r="E65">
            <v>16</v>
          </cell>
          <cell r="F65" t="str">
            <v>普徴  6期</v>
          </cell>
        </row>
        <row r="66">
          <cell r="E66">
            <v>17</v>
          </cell>
          <cell r="F66" t="str">
            <v>普徴  7期</v>
          </cell>
        </row>
        <row r="67">
          <cell r="E67">
            <v>18</v>
          </cell>
          <cell r="F67" t="str">
            <v>普徴  8期</v>
          </cell>
        </row>
        <row r="68">
          <cell r="E68">
            <v>19</v>
          </cell>
          <cell r="F68" t="str">
            <v>普徴  9期</v>
          </cell>
        </row>
        <row r="69">
          <cell r="E69">
            <v>20</v>
          </cell>
          <cell r="F69" t="str">
            <v>普徴 10期</v>
          </cell>
        </row>
        <row r="70">
          <cell r="E70">
            <v>21</v>
          </cell>
          <cell r="F70" t="str">
            <v>ERROR</v>
          </cell>
        </row>
        <row r="80">
          <cell r="E80">
            <v>1</v>
          </cell>
          <cell r="F80">
            <v>38821</v>
          </cell>
          <cell r="H80">
            <v>38847</v>
          </cell>
        </row>
        <row r="81">
          <cell r="E81">
            <v>2</v>
          </cell>
          <cell r="F81">
            <v>38883</v>
          </cell>
          <cell r="H81">
            <v>38905</v>
          </cell>
        </row>
        <row r="82">
          <cell r="E82">
            <v>3</v>
          </cell>
          <cell r="F82">
            <v>38944</v>
          </cell>
          <cell r="H82">
            <v>38968</v>
          </cell>
        </row>
        <row r="83">
          <cell r="E83">
            <v>4</v>
          </cell>
          <cell r="F83">
            <v>39003</v>
          </cell>
          <cell r="H83">
            <v>39030</v>
          </cell>
        </row>
        <row r="84">
          <cell r="E84">
            <v>5</v>
          </cell>
          <cell r="F84">
            <v>39066</v>
          </cell>
          <cell r="H84">
            <v>39092</v>
          </cell>
        </row>
        <row r="85">
          <cell r="E85">
            <v>6</v>
          </cell>
          <cell r="F85">
            <v>39128</v>
          </cell>
          <cell r="H85">
            <v>39153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入力内容確認シート"/>
      <sheetName val="Sheet1"/>
      <sheetName val="お客様シート（参照なし）"/>
      <sheetName val="お客様シート (参照あり)"/>
    </sheetNames>
    <sheetDataSet>
      <sheetData sheetId="0">
        <row r="2">
          <cell r="B2" t="str">
            <v>令和元年5月7日</v>
          </cell>
          <cell r="D2" t="str">
            <v>おくやみ01</v>
          </cell>
        </row>
        <row r="3">
          <cell r="D3"/>
        </row>
        <row r="6">
          <cell r="B6" t="e">
            <v>#N/A</v>
          </cell>
          <cell r="C6" t="e">
            <v>#N/A</v>
          </cell>
        </row>
        <row r="11">
          <cell r="B11" t="e">
            <v>#N/A</v>
          </cell>
        </row>
        <row r="12">
          <cell r="B12" t="e">
            <v>#N/A</v>
          </cell>
        </row>
        <row r="13">
          <cell r="B13" t="e">
            <v>#N/A</v>
          </cell>
        </row>
      </sheetData>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0"/>
  <sheetViews>
    <sheetView tabSelected="1" view="pageBreakPreview" zoomScale="85" zoomScaleSheetLayoutView="85" workbookViewId="0">
      <selection activeCell="B8" sqref="B8:D8"/>
    </sheetView>
  </sheetViews>
  <sheetFormatPr defaultColWidth="10.625" defaultRowHeight="20.100000000000001" customHeight="1" x14ac:dyDescent="0.15"/>
  <cols>
    <col min="1" max="8" width="10.625" style="2"/>
    <col min="9" max="9" width="32.125" style="2" customWidth="1"/>
    <col min="10" max="16" width="10.625" style="2" customWidth="1"/>
    <col min="17" max="16384" width="10.625" style="2"/>
  </cols>
  <sheetData>
    <row r="1" spans="1:20" ht="20.100000000000001" customHeight="1" x14ac:dyDescent="0.15">
      <c r="A1" s="107" t="s">
        <v>0</v>
      </c>
      <c r="B1" s="107"/>
      <c r="C1" s="107"/>
      <c r="D1" s="107"/>
      <c r="E1" s="108"/>
      <c r="F1" s="1" t="s">
        <v>1</v>
      </c>
      <c r="G1" s="109" t="str">
        <f>[2]入力シート!$B$2</f>
        <v>令和元年5月7日</v>
      </c>
      <c r="H1" s="110"/>
    </row>
    <row r="2" spans="1:20" ht="20.100000000000001" customHeight="1" thickBot="1" x14ac:dyDescent="0.2">
      <c r="A2" s="107"/>
      <c r="B2" s="107"/>
      <c r="C2" s="107"/>
      <c r="D2" s="107"/>
      <c r="E2" s="108"/>
      <c r="F2" s="3" t="s">
        <v>2</v>
      </c>
      <c r="G2" s="111" t="str">
        <f>IF(LEN(S2)&lt;15,LEFT(S2,14),MID(S2,FIND("おくやみ",S2)-8,14))</f>
        <v>おくやみ01</v>
      </c>
      <c r="H2" s="112"/>
      <c r="Q2" s="4"/>
      <c r="S2" s="5" t="str">
        <f>[2]入力シート!$D$2</f>
        <v>おくやみ01</v>
      </c>
    </row>
    <row r="3" spans="1:20" ht="20.100000000000001" customHeight="1" x14ac:dyDescent="0.15">
      <c r="A3" s="113" t="s">
        <v>3</v>
      </c>
      <c r="B3" s="114"/>
      <c r="C3" s="6" t="s">
        <v>4</v>
      </c>
      <c r="D3" s="119" t="e">
        <f>[2]入力シート!$B$6</f>
        <v>#N/A</v>
      </c>
      <c r="E3" s="120"/>
      <c r="F3" s="7" t="s">
        <v>5</v>
      </c>
      <c r="G3" s="121" t="e">
        <f>[2]入力シート!$C$6</f>
        <v>#N/A</v>
      </c>
      <c r="H3" s="122"/>
      <c r="T3" s="8"/>
    </row>
    <row r="4" spans="1:20" ht="20.100000000000001" customHeight="1" x14ac:dyDescent="0.15">
      <c r="A4" s="115"/>
      <c r="B4" s="116"/>
      <c r="C4" s="9" t="s">
        <v>6</v>
      </c>
      <c r="D4" s="123">
        <f>[2]入力シート!$D$3</f>
        <v>0</v>
      </c>
      <c r="E4" s="124"/>
      <c r="F4" s="124"/>
      <c r="G4" s="124"/>
      <c r="H4" s="125"/>
    </row>
    <row r="5" spans="1:20" ht="20.100000000000001" customHeight="1" x14ac:dyDescent="0.15">
      <c r="A5" s="115"/>
      <c r="B5" s="116"/>
      <c r="C5" s="10" t="s">
        <v>7</v>
      </c>
      <c r="D5" s="126" t="e">
        <f>[2]入力シート!$B$11</f>
        <v>#N/A</v>
      </c>
      <c r="E5" s="124"/>
      <c r="F5" s="124"/>
      <c r="G5" s="124"/>
      <c r="H5" s="125"/>
    </row>
    <row r="6" spans="1:20" ht="20.100000000000001" customHeight="1" x14ac:dyDescent="0.15">
      <c r="A6" s="115"/>
      <c r="B6" s="116"/>
      <c r="C6" s="11" t="s">
        <v>8</v>
      </c>
      <c r="D6" s="127" t="e">
        <f>[2]入力シート!$B$12</f>
        <v>#N/A</v>
      </c>
      <c r="E6" s="128"/>
      <c r="F6" s="128"/>
      <c r="G6" s="128"/>
      <c r="H6" s="129"/>
    </row>
    <row r="7" spans="1:20" ht="20.100000000000001" customHeight="1" thickBot="1" x14ac:dyDescent="0.2">
      <c r="A7" s="117"/>
      <c r="B7" s="118"/>
      <c r="C7" s="12" t="s">
        <v>9</v>
      </c>
      <c r="D7" s="130" t="e">
        <f>[2]入力シート!$B$13</f>
        <v>#N/A</v>
      </c>
      <c r="E7" s="131"/>
      <c r="F7" s="131"/>
      <c r="G7" s="132"/>
      <c r="H7" s="133"/>
    </row>
    <row r="8" spans="1:20" ht="25.5" customHeight="1" thickBot="1" x14ac:dyDescent="0.2">
      <c r="A8" s="13" t="s">
        <v>10</v>
      </c>
      <c r="B8" s="89" t="s">
        <v>33</v>
      </c>
      <c r="C8" s="90"/>
      <c r="D8" s="91"/>
      <c r="E8" s="14"/>
      <c r="F8" s="15"/>
      <c r="G8" s="16"/>
      <c r="H8" s="17"/>
      <c r="J8" s="2" t="b">
        <v>0</v>
      </c>
      <c r="K8" s="2" t="b">
        <v>0</v>
      </c>
      <c r="L8" s="2" t="b">
        <v>0</v>
      </c>
    </row>
    <row r="9" spans="1:20" s="23" customFormat="1" ht="27.75" customHeight="1" thickBot="1" x14ac:dyDescent="0.2">
      <c r="A9" s="18" t="s">
        <v>11</v>
      </c>
      <c r="B9" s="83"/>
      <c r="C9" s="84"/>
      <c r="D9" s="84"/>
      <c r="E9" s="19"/>
      <c r="F9" s="19"/>
      <c r="G9" s="21"/>
      <c r="H9" s="22"/>
      <c r="I9" s="23" t="s">
        <v>12</v>
      </c>
      <c r="J9" s="23" t="s">
        <v>13</v>
      </c>
      <c r="K9" s="23" t="s">
        <v>14</v>
      </c>
      <c r="L9" s="23" t="s">
        <v>15</v>
      </c>
      <c r="M9" s="23" t="s">
        <v>16</v>
      </c>
      <c r="N9" s="23" t="s">
        <v>17</v>
      </c>
      <c r="O9" s="23" t="s">
        <v>18</v>
      </c>
      <c r="P9" s="24"/>
    </row>
    <row r="10" spans="1:20" s="23" customFormat="1" ht="20.100000000000001" customHeight="1" x14ac:dyDescent="0.15">
      <c r="A10" s="25"/>
      <c r="B10" s="26" t="s">
        <v>31</v>
      </c>
      <c r="C10" s="27"/>
      <c r="D10" s="19"/>
      <c r="E10" s="19"/>
      <c r="F10" s="19"/>
      <c r="G10" s="19"/>
      <c r="H10" s="85"/>
      <c r="I10" s="82" t="str">
        <f>IF(J10=TRUE,IF(L10=TRUE,"厚年あり→年金事務所　 ※共済年金あり","厚年あり→年金事務所"),IF(K10=TRUE,IF(L10=TRUE,"国年のみ→市役所年金係　  ※共済年金あり","国年のみ→市役所年金係"),IF(L10=TRUE,"共済年金あり","")))</f>
        <v/>
      </c>
      <c r="J10" s="23" t="b">
        <v>0</v>
      </c>
      <c r="K10" s="23" t="b">
        <v>0</v>
      </c>
      <c r="L10" s="23" t="b">
        <v>0</v>
      </c>
      <c r="O10" s="2"/>
      <c r="P10" s="24"/>
    </row>
    <row r="11" spans="1:20" s="23" customFormat="1" ht="20.100000000000001" customHeight="1" x14ac:dyDescent="0.15">
      <c r="A11" s="28"/>
      <c r="B11" s="29" t="s">
        <v>32</v>
      </c>
      <c r="C11" s="30"/>
      <c r="D11" s="20"/>
      <c r="E11" s="31"/>
      <c r="F11" s="20"/>
      <c r="G11" s="20"/>
      <c r="H11" s="32"/>
      <c r="I11" s="82" t="str">
        <f>IF(J11=TRUE,"→共済組合で手続き",IF(K11=TRUE,"→年金事務所で一括手続き可",""))</f>
        <v/>
      </c>
      <c r="J11" s="23" t="b">
        <v>0</v>
      </c>
      <c r="K11" s="23" t="b">
        <v>0</v>
      </c>
      <c r="O11" s="34"/>
      <c r="P11" s="24"/>
    </row>
    <row r="12" spans="1:20" s="23" customFormat="1" ht="20.100000000000001" customHeight="1" x14ac:dyDescent="0.15">
      <c r="A12" s="35"/>
      <c r="B12" s="36" t="s">
        <v>19</v>
      </c>
      <c r="C12" s="30"/>
      <c r="D12" s="20"/>
      <c r="E12" s="37"/>
      <c r="F12" s="20"/>
      <c r="G12" s="38"/>
      <c r="H12" s="39"/>
      <c r="I12" s="33" t="str">
        <f>IF(M13=0,IF(J12=TRUE,"●未支給年金請求 (※来庁者側から内縁の妻がある旨申し出があった場合は年金係で相談必要です)",""),IF(J12=TRUE,"●未支給年金請求",""))</f>
        <v/>
      </c>
      <c r="J12" s="23" t="b">
        <v>0</v>
      </c>
      <c r="O12" s="2" t="str">
        <f>IF(J12=TRUE,"死亡者の除票+請求者の住民票謄本+死亡者と請求者の関係がわかる戸籍謄本","")</f>
        <v/>
      </c>
      <c r="P12" s="24"/>
    </row>
    <row r="13" spans="1:20" s="23" customFormat="1" ht="20.100000000000001" customHeight="1" x14ac:dyDescent="0.15">
      <c r="A13" s="35"/>
      <c r="B13" s="36" t="s">
        <v>20</v>
      </c>
      <c r="C13" s="30"/>
      <c r="D13" s="20"/>
      <c r="E13" s="37"/>
      <c r="F13" s="20"/>
      <c r="G13" s="38"/>
      <c r="H13" s="39"/>
      <c r="I13" s="33" t="str">
        <f>IF(J13=TRUE,"●遺族年金が請求できます（所得制限あり：年収８５０万円）",IF(K13=TRUE,"/●遺族年金未確定：配偶者の年金受給額による（年金係で説明）",IF(L13=TRUE,"/●遺族年金未確定：同一生計の子・親などについて確認が必要","")))</f>
        <v/>
      </c>
      <c r="J13" s="23" t="b">
        <v>0</v>
      </c>
      <c r="K13" s="23" t="b">
        <v>0</v>
      </c>
      <c r="L13" s="23" t="b">
        <v>0</v>
      </c>
      <c r="M13" s="23">
        <f>IF(J13=TRUE,1,IF(K13=TRUE,1,IF(L13=TRUE,1,0)))</f>
        <v>0</v>
      </c>
      <c r="O13" s="2" t="str">
        <f>IF(J12=TRUE,IF(J13=TRUE,"+所得証明書+死亡診断書の写し(又は死亡届の写し証明）",IF(K13=TRUE,"+所得証明書（推奨）＋死亡診断書の写し(又は死亡届の写し証明）",IF(J12=TRUE,"","死亡者の除票+請求者の住民票謄本+死亡者と請求者の関係がわかる戸籍謄本+所得証明書+死亡診断書の写し(又は死亡届の写し証明）"))),IF(J13=TRUE,"死亡者の除票+請求者の住民票謄本+死亡者と請求者の関係がわかる戸籍謄本+所得証明書+死亡診断書の写し(又は死亡届の写し証明）",""))</f>
        <v/>
      </c>
      <c r="P13" s="24"/>
    </row>
    <row r="14" spans="1:20" s="23" customFormat="1" ht="20.100000000000001" customHeight="1" x14ac:dyDescent="0.15">
      <c r="A14" s="35"/>
      <c r="B14" s="36" t="s">
        <v>21</v>
      </c>
      <c r="C14" s="30"/>
      <c r="D14" s="20"/>
      <c r="E14" s="37"/>
      <c r="F14" s="20"/>
      <c r="G14" s="38"/>
      <c r="H14" s="39"/>
      <c r="I14" s="33" t="str">
        <f>IF(J14=TRUE,"●死亡一時金（国民年金）が請求できます","")</f>
        <v/>
      </c>
      <c r="J14" s="23" t="b">
        <v>0</v>
      </c>
      <c r="O14" s="2" t="str">
        <f>IF(O13="",IF(O12="",IF(J14=TRUE,"死亡者の除票+請求者の住民票謄本+死亡者と請求者の関係がわかる戸籍謄本",""),""),"")</f>
        <v/>
      </c>
      <c r="P14" s="24"/>
    </row>
    <row r="15" spans="1:20" s="23" customFormat="1" ht="20.100000000000001" customHeight="1" x14ac:dyDescent="0.15">
      <c r="A15" s="40"/>
      <c r="B15" s="36" t="s">
        <v>22</v>
      </c>
      <c r="C15" s="41"/>
      <c r="D15" s="42"/>
      <c r="E15" s="43"/>
      <c r="F15" s="42"/>
      <c r="G15" s="44"/>
      <c r="H15" s="45"/>
      <c r="I15" s="33" t="str">
        <f>IF(J15=TRUE,"●寡婦年金が請求できます(婚姻期間10年以上の場合）","")</f>
        <v/>
      </c>
      <c r="J15" s="23" t="b">
        <v>0</v>
      </c>
      <c r="O15" s="2" t="str">
        <f>IF(O13="",IF(O12="",IF(J15=TRUE,"死亡者の除票+請求者の住民票謄本+死亡者と請求者の関係がわかる戸籍謄本+所得証明書",""),""),"")</f>
        <v/>
      </c>
      <c r="P15" s="24"/>
    </row>
    <row r="16" spans="1:20" s="23" customFormat="1" ht="20.100000000000001" customHeight="1" thickBot="1" x14ac:dyDescent="0.2">
      <c r="A16" s="40"/>
      <c r="B16" s="46" t="s">
        <v>23</v>
      </c>
      <c r="C16" s="41"/>
      <c r="D16" s="42"/>
      <c r="E16" s="42"/>
      <c r="F16" s="42"/>
      <c r="G16" s="44"/>
      <c r="H16" s="45"/>
      <c r="I16" s="33" t="str">
        <f>IF(J16=TRUE,"●未支給年金・死亡一時金等はありません　死亡届のみ","")</f>
        <v/>
      </c>
      <c r="J16" s="23" t="b">
        <v>0</v>
      </c>
      <c r="O16" s="2" t="str">
        <f>IF(O13="",IF(O12="",IF(J16=TRUE,"死亡の事実がわかる書類（死亡診断書写しも可）",""),""),"")</f>
        <v/>
      </c>
      <c r="P16" s="24"/>
    </row>
    <row r="17" spans="1:16" s="23" customFormat="1" ht="20.100000000000001" hidden="1" customHeight="1" x14ac:dyDescent="0.15">
      <c r="A17" s="47"/>
      <c r="B17" s="48"/>
      <c r="C17" s="49"/>
      <c r="D17" s="50"/>
      <c r="E17" s="50"/>
      <c r="F17" s="51"/>
      <c r="G17" s="50"/>
      <c r="H17" s="52"/>
      <c r="I17" s="33" t="str">
        <f>IF(J17=TRUE,"●"&amp;A17&amp;"年度分は課税されない","")</f>
        <v/>
      </c>
      <c r="O17" s="2"/>
      <c r="P17" s="24"/>
    </row>
    <row r="18" spans="1:16" s="23" customFormat="1" ht="20.100000000000001" hidden="1" customHeight="1" x14ac:dyDescent="0.15">
      <c r="A18" s="53"/>
      <c r="B18" s="54"/>
      <c r="C18" s="55"/>
      <c r="D18" s="54"/>
      <c r="E18" s="54"/>
      <c r="F18" s="54"/>
      <c r="G18" s="56"/>
      <c r="H18" s="57"/>
      <c r="I18" s="33" t="str">
        <f>IF(J18=TRUE,"●"&amp;A17&amp;B17&amp;"/前年の収入に変化がなければ課税されない見込み",IF(K18=TRUE,"●6月に新年度分の納税通知が発送される見込み",""))</f>
        <v/>
      </c>
      <c r="O18" s="2"/>
      <c r="P18" s="24"/>
    </row>
    <row r="19" spans="1:16" s="23" customFormat="1" ht="20.100000000000001" hidden="1" customHeight="1" x14ac:dyDescent="0.15">
      <c r="A19" s="53"/>
      <c r="B19" s="54"/>
      <c r="C19" s="55"/>
      <c r="D19" s="54"/>
      <c r="E19" s="54"/>
      <c r="F19" s="54"/>
      <c r="G19" s="56"/>
      <c r="H19" s="57"/>
      <c r="I19" s="33" t="str">
        <f>IF(K18=TRUE,IF(J19=TRUE,"●前年中、新たに障害者手帳取得など所得控除に変更がある場合、申告により税額変更の可能性あり",""),"")</f>
        <v/>
      </c>
      <c r="O19" s="2"/>
      <c r="P19" s="24"/>
    </row>
    <row r="20" spans="1:16" s="23" customFormat="1" ht="20.100000000000001" hidden="1" customHeight="1" thickBot="1" x14ac:dyDescent="0.2">
      <c r="A20" s="58"/>
      <c r="B20" s="59"/>
      <c r="C20" s="60"/>
      <c r="D20" s="59"/>
      <c r="E20" s="59"/>
      <c r="F20" s="59"/>
      <c r="G20" s="61"/>
      <c r="H20" s="62"/>
      <c r="I20" s="33" t="str">
        <f>IF(K19=TRUE,"●市県民税の申告等でお伝えしたいことがあります","")</f>
        <v/>
      </c>
      <c r="O20" s="2"/>
      <c r="P20" s="24"/>
    </row>
    <row r="21" spans="1:16" ht="30.75" customHeight="1" thickTop="1" x14ac:dyDescent="0.15">
      <c r="A21" s="63" t="s">
        <v>24</v>
      </c>
      <c r="B21" s="92" t="str">
        <f>IF(K8=TRUE,"該当手続きなし",IF(L8=TRUE,"手続き済",IF(K21=TRUE,L21,J21)))</f>
        <v/>
      </c>
      <c r="C21" s="92"/>
      <c r="D21" s="92"/>
      <c r="E21" s="64"/>
      <c r="F21" s="65"/>
      <c r="G21" s="66"/>
      <c r="H21" s="67"/>
      <c r="J21" s="2" t="str">
        <f>IF(J8=TRUE,IF(N21=0,"担当窓口で対応","おくやみ対応"),"")</f>
        <v/>
      </c>
      <c r="K21" s="2" t="b">
        <v>0</v>
      </c>
      <c r="L21" s="2" t="str">
        <f>IF(N21=0,"おくやみ対応","担当窓口で対応")</f>
        <v>おくやみ対応</v>
      </c>
      <c r="N21" s="68">
        <f>SUM(N10:N20)</f>
        <v>0</v>
      </c>
    </row>
    <row r="22" spans="1:16" ht="30.75" customHeight="1" thickBot="1" x14ac:dyDescent="0.2">
      <c r="A22" s="69"/>
      <c r="B22" s="70"/>
      <c r="C22" s="70"/>
      <c r="D22" s="70"/>
      <c r="E22" s="70"/>
      <c r="F22" s="71"/>
      <c r="G22" s="72"/>
      <c r="H22" s="73"/>
    </row>
    <row r="23" spans="1:16" ht="20.100000000000001" customHeight="1" thickTop="1" thickBot="1" x14ac:dyDescent="0.2">
      <c r="I23" s="33"/>
    </row>
    <row r="24" spans="1:16" ht="20.100000000000001" customHeight="1" x14ac:dyDescent="0.15">
      <c r="A24" s="74" t="s">
        <v>25</v>
      </c>
      <c r="B24" s="75"/>
      <c r="C24" s="75"/>
      <c r="D24" s="75"/>
      <c r="E24" s="75"/>
      <c r="F24" s="75"/>
      <c r="G24" s="75"/>
      <c r="H24" s="76"/>
      <c r="I24" s="33"/>
    </row>
    <row r="25" spans="1:16" ht="33" customHeight="1" x14ac:dyDescent="0.15">
      <c r="A25" s="77" t="s">
        <v>26</v>
      </c>
      <c r="B25" s="93" t="str">
        <f>IF(J15=TRUE,"寡婦年金→市役所年金係",IF(J14=TRUE,"死亡一時金→市役所年金係",I10&amp;I11))</f>
        <v/>
      </c>
      <c r="C25" s="94"/>
      <c r="D25" s="94"/>
      <c r="E25" s="94"/>
      <c r="F25" s="94"/>
      <c r="G25" s="94"/>
      <c r="H25" s="95"/>
      <c r="I25" s="33"/>
    </row>
    <row r="26" spans="1:16" ht="49.5" customHeight="1" x14ac:dyDescent="0.15">
      <c r="A26" s="77" t="s">
        <v>27</v>
      </c>
      <c r="B26" s="93" t="str">
        <f>I12&amp;I13&amp;I14&amp;I15&amp;I16</f>
        <v/>
      </c>
      <c r="C26" s="94"/>
      <c r="D26" s="94"/>
      <c r="E26" s="94"/>
      <c r="F26" s="94"/>
      <c r="G26" s="94"/>
      <c r="H26" s="95"/>
      <c r="I26" s="78"/>
    </row>
    <row r="27" spans="1:16" ht="65.25" customHeight="1" x14ac:dyDescent="0.15">
      <c r="A27" s="79" t="s">
        <v>28</v>
      </c>
      <c r="B27" s="96" t="str">
        <f>IF(O10&amp;O11&amp;O12&amp;O13&amp;O14&amp;O15&amp;O16="","","おくやみコーナーで請求者判断できない場合は、年金係で案内→"&amp;O10&amp;O11&amp;O12&amp;O13&amp;O14&amp;O15&amp;O16)</f>
        <v/>
      </c>
      <c r="C27" s="97"/>
      <c r="D27" s="97"/>
      <c r="E27" s="97"/>
      <c r="F27" s="97"/>
      <c r="G27" s="97"/>
      <c r="H27" s="98"/>
      <c r="I27" s="78"/>
    </row>
    <row r="28" spans="1:16" ht="20.100000000000001" customHeight="1" x14ac:dyDescent="0.15">
      <c r="A28" s="99" t="s">
        <v>29</v>
      </c>
      <c r="B28" s="101"/>
      <c r="C28" s="102"/>
      <c r="D28" s="102"/>
      <c r="E28" s="102"/>
      <c r="F28" s="102"/>
      <c r="G28" s="102"/>
      <c r="H28" s="103"/>
    </row>
    <row r="29" spans="1:16" ht="20.100000000000001" customHeight="1" thickBot="1" x14ac:dyDescent="0.2">
      <c r="A29" s="100"/>
      <c r="B29" s="104"/>
      <c r="C29" s="105"/>
      <c r="D29" s="105"/>
      <c r="E29" s="105"/>
      <c r="F29" s="105"/>
      <c r="G29" s="105"/>
      <c r="H29" s="106"/>
    </row>
    <row r="30" spans="1:16" s="23" customFormat="1" ht="55.5" customHeight="1" thickTop="1" thickBot="1" x14ac:dyDescent="0.2">
      <c r="A30" s="80" t="s">
        <v>30</v>
      </c>
      <c r="B30" s="81"/>
      <c r="C30" s="86"/>
      <c r="D30" s="87"/>
      <c r="E30" s="87"/>
      <c r="F30" s="87"/>
      <c r="G30" s="87"/>
      <c r="H30" s="88"/>
      <c r="I30" s="33"/>
      <c r="O30" s="2"/>
      <c r="P30" s="24"/>
    </row>
  </sheetData>
  <mergeCells count="18">
    <mergeCell ref="A28:A29"/>
    <mergeCell ref="B28:H29"/>
    <mergeCell ref="A1:E2"/>
    <mergeCell ref="G1:H1"/>
    <mergeCell ref="G2:H2"/>
    <mergeCell ref="A3:B7"/>
    <mergeCell ref="D3:E3"/>
    <mergeCell ref="G3:H3"/>
    <mergeCell ref="D4:H4"/>
    <mergeCell ref="D5:H5"/>
    <mergeCell ref="D6:H6"/>
    <mergeCell ref="D7:H7"/>
    <mergeCell ref="C30:H30"/>
    <mergeCell ref="B8:D8"/>
    <mergeCell ref="B21:D21"/>
    <mergeCell ref="B25:H25"/>
    <mergeCell ref="B26:H26"/>
    <mergeCell ref="B27:H27"/>
  </mergeCells>
  <phoneticPr fontId="1"/>
  <dataValidations count="1">
    <dataValidation allowBlank="1" showInputMessage="1" showErrorMessage="1" promptTitle="どこが印刷するかをチェック！" sqref="G12:G16 G18:G20 G9"/>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4</xdr:col>
                    <xdr:colOff>571500</xdr:colOff>
                    <xdr:row>20</xdr:row>
                    <xdr:rowOff>66675</xdr:rowOff>
                  </from>
                  <to>
                    <xdr:col>6</xdr:col>
                    <xdr:colOff>723900</xdr:colOff>
                    <xdr:row>20</xdr:row>
                    <xdr:rowOff>323850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409575</xdr:colOff>
                    <xdr:row>10</xdr:row>
                    <xdr:rowOff>9525</xdr:rowOff>
                  </from>
                  <to>
                    <xdr:col>4</xdr:col>
                    <xdr:colOff>581025</xdr:colOff>
                    <xdr:row>10</xdr:row>
                    <xdr:rowOff>228600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4</xdr:col>
                    <xdr:colOff>352425</xdr:colOff>
                    <xdr:row>8</xdr:row>
                    <xdr:rowOff>66675</xdr:rowOff>
                  </from>
                  <to>
                    <xdr:col>5</xdr:col>
                    <xdr:colOff>771525</xdr:colOff>
                    <xdr:row>8</xdr:row>
                    <xdr:rowOff>295275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800100</xdr:colOff>
                    <xdr:row>8</xdr:row>
                    <xdr:rowOff>47625</xdr:rowOff>
                  </from>
                  <to>
                    <xdr:col>4</xdr:col>
                    <xdr:colOff>0</xdr:colOff>
                    <xdr:row>8</xdr:row>
                    <xdr:rowOff>295275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6</xdr:col>
                    <xdr:colOff>276225</xdr:colOff>
                    <xdr:row>8</xdr:row>
                    <xdr:rowOff>57150</xdr:rowOff>
                  </from>
                  <to>
                    <xdr:col>7</xdr:col>
                    <xdr:colOff>381000</xdr:colOff>
                    <xdr:row>8</xdr:row>
                    <xdr:rowOff>295275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4</xdr:col>
                    <xdr:colOff>571500</xdr:colOff>
                    <xdr:row>20</xdr:row>
                    <xdr:rowOff>66675</xdr:rowOff>
                  </from>
                  <to>
                    <xdr:col>6</xdr:col>
                    <xdr:colOff>723900</xdr:colOff>
                    <xdr:row>20</xdr:row>
                    <xdr:rowOff>323850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xdr:col>
                    <xdr:colOff>409575</xdr:colOff>
                    <xdr:row>11</xdr:row>
                    <xdr:rowOff>0</xdr:rowOff>
                  </from>
                  <to>
                    <xdr:col>3</xdr:col>
                    <xdr:colOff>276225</xdr:colOff>
                    <xdr:row>11</xdr:row>
                    <xdr:rowOff>238125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9</xdr:row>
                    <xdr:rowOff>238125</xdr:rowOff>
                  </from>
                  <to>
                    <xdr:col>7</xdr:col>
                    <xdr:colOff>628650</xdr:colOff>
                    <xdr:row>11</xdr:row>
                    <xdr:rowOff>9525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390525</xdr:colOff>
                    <xdr:row>13</xdr:row>
                    <xdr:rowOff>9525</xdr:rowOff>
                  </from>
                  <to>
                    <xdr:col>3</xdr:col>
                    <xdr:colOff>257175</xdr:colOff>
                    <xdr:row>14</xdr:row>
                    <xdr:rowOff>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2</xdr:col>
                    <xdr:colOff>390525</xdr:colOff>
                    <xdr:row>14</xdr:row>
                    <xdr:rowOff>9525</xdr:rowOff>
                  </from>
                  <to>
                    <xdr:col>3</xdr:col>
                    <xdr:colOff>257175</xdr:colOff>
                    <xdr:row>15</xdr:row>
                    <xdr:rowOff>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2</xdr:col>
                    <xdr:colOff>390525</xdr:colOff>
                    <xdr:row>12</xdr:row>
                    <xdr:rowOff>9525</xdr:rowOff>
                  </from>
                  <to>
                    <xdr:col>3</xdr:col>
                    <xdr:colOff>257175</xdr:colOff>
                    <xdr:row>13</xdr:row>
                    <xdr:rowOff>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xdr:col>
                    <xdr:colOff>638175</xdr:colOff>
                    <xdr:row>9</xdr:row>
                    <xdr:rowOff>9525</xdr:rowOff>
                  </from>
                  <to>
                    <xdr:col>4</xdr:col>
                    <xdr:colOff>523875</xdr:colOff>
                    <xdr:row>9</xdr:row>
                    <xdr:rowOff>228600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xdr:col>
                    <xdr:colOff>428625</xdr:colOff>
                    <xdr:row>9</xdr:row>
                    <xdr:rowOff>19050</xdr:rowOff>
                  </from>
                  <to>
                    <xdr:col>3</xdr:col>
                    <xdr:colOff>381000</xdr:colOff>
                    <xdr:row>9</xdr:row>
                    <xdr:rowOff>238125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2</xdr:col>
                    <xdr:colOff>381000</xdr:colOff>
                    <xdr:row>14</xdr:row>
                    <xdr:rowOff>238125</xdr:rowOff>
                  </from>
                  <to>
                    <xdr:col>3</xdr:col>
                    <xdr:colOff>247650</xdr:colOff>
                    <xdr:row>15</xdr:row>
                    <xdr:rowOff>228600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247650</xdr:colOff>
                    <xdr:row>12</xdr:row>
                    <xdr:rowOff>0</xdr:rowOff>
                  </from>
                  <to>
                    <xdr:col>5</xdr:col>
                    <xdr:colOff>476250</xdr:colOff>
                    <xdr:row>13</xdr:row>
                    <xdr:rowOff>9525</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5</xdr:col>
                    <xdr:colOff>38100</xdr:colOff>
                    <xdr:row>9</xdr:row>
                    <xdr:rowOff>9525</xdr:rowOff>
                  </from>
                  <to>
                    <xdr:col>5</xdr:col>
                    <xdr:colOff>676275</xdr:colOff>
                    <xdr:row>9</xdr:row>
                    <xdr:rowOff>238125</xdr:rowOff>
                  </to>
                </anchor>
              </controlPr>
            </control>
          </mc:Choice>
        </mc:AlternateContent>
        <mc:AlternateContent xmlns:mc="http://schemas.openxmlformats.org/markup-compatibility/2006">
          <mc:Choice Requires="x14">
            <control shapeId="2066" r:id="rId20" name="Check Box 18">
              <controlPr defaultSize="0" autoFill="0" autoLine="0" autoPict="0">
                <anchor moveWithCells="1">
                  <from>
                    <xdr:col>5</xdr:col>
                    <xdr:colOff>561975</xdr:colOff>
                    <xdr:row>12</xdr:row>
                    <xdr:rowOff>0</xdr:rowOff>
                  </from>
                  <to>
                    <xdr:col>7</xdr:col>
                    <xdr:colOff>666750</xdr:colOff>
                    <xdr:row>13</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新回答シート (国民年金)</vt:lpstr>
      <vt:lpstr>'新回答シート (国民年金)'!Print_Area</vt:lpstr>
    </vt:vector>
  </TitlesOfParts>
  <Company>MatsusakaCityOffice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yob105</dc:creator>
  <cp:lastModifiedBy>jki112</cp:lastModifiedBy>
  <cp:lastPrinted>2019-03-11T08:00:20Z</cp:lastPrinted>
  <dcterms:created xsi:type="dcterms:W3CDTF">2017-10-31T09:08:08Z</dcterms:created>
  <dcterms:modified xsi:type="dcterms:W3CDTF">2019-05-07T07:14:47Z</dcterms:modified>
</cp:coreProperties>
</file>